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465" yWindow="0" windowWidth="13830" windowHeight="13335" tabRatio="796"/>
  </bookViews>
  <sheets>
    <sheet name="12" sheetId="12" r:id="rId1"/>
  </sheets>
  <definedNames>
    <definedName name="_xlnm._FilterDatabase" localSheetId="0" hidden="1">'12'!$A$19:$BW$410</definedName>
    <definedName name="Z_500C2F4F_1743_499A_A051_20565DBF52B2_.wvu.PrintArea" localSheetId="0" hidden="1">'12'!$A$1:$V$19</definedName>
    <definedName name="_xlnm.Print_Area" localSheetId="0">'12'!$A$1:$V$19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I409" i="12" l="1"/>
  <c r="I410" i="12"/>
  <c r="I408" i="12"/>
  <c r="O409" i="12"/>
  <c r="O410" i="12"/>
  <c r="G70" i="12" l="1"/>
  <c r="D88" i="12"/>
  <c r="D55" i="12"/>
  <c r="D42" i="12"/>
  <c r="D30" i="12"/>
  <c r="D24" i="12"/>
  <c r="D23" i="12"/>
  <c r="D407" i="12"/>
  <c r="D26" i="12" s="1"/>
  <c r="D352" i="12"/>
  <c r="D334" i="12"/>
  <c r="D332" i="12" s="1"/>
  <c r="D258" i="12"/>
  <c r="D257" i="12" s="1"/>
  <c r="D176" i="12"/>
  <c r="D155" i="12"/>
  <c r="D154" i="12" s="1"/>
  <c r="D91" i="12"/>
  <c r="E352" i="12"/>
  <c r="E24" i="12" s="1"/>
  <c r="E258" i="12"/>
  <c r="E30" i="12"/>
  <c r="E23" i="12"/>
  <c r="E407" i="12"/>
  <c r="E26" i="12" s="1"/>
  <c r="E334" i="12"/>
  <c r="E332" i="12" s="1"/>
  <c r="E155" i="12"/>
  <c r="E176" i="12"/>
  <c r="E91" i="12"/>
  <c r="E88" i="12"/>
  <c r="E55" i="12"/>
  <c r="E42" i="12"/>
  <c r="D87" i="12" l="1"/>
  <c r="E29" i="12"/>
  <c r="E257" i="12"/>
  <c r="D28" i="12"/>
  <c r="D21" i="12" s="1"/>
  <c r="D153" i="12"/>
  <c r="D22" i="12" s="1"/>
  <c r="E87" i="12"/>
  <c r="E154" i="12"/>
  <c r="E28" i="12" l="1"/>
  <c r="E153" i="12"/>
  <c r="D20" i="12"/>
  <c r="E21" i="12" l="1"/>
  <c r="E22" i="12"/>
  <c r="E20" i="12" l="1"/>
  <c r="I70" i="12" l="1"/>
  <c r="T70" i="12" l="1"/>
  <c r="S70" i="12"/>
  <c r="I25" i="12"/>
  <c r="I27" i="12"/>
  <c r="I29" i="12"/>
  <c r="I31" i="12"/>
  <c r="I32" i="12"/>
  <c r="I33" i="12"/>
  <c r="I34" i="12"/>
  <c r="I35" i="12"/>
  <c r="I36" i="12"/>
  <c r="I38" i="12"/>
  <c r="I39" i="12"/>
  <c r="I40" i="12"/>
  <c r="I41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9" i="12"/>
  <c r="I90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3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155" i="12" l="1"/>
  <c r="I24" i="12"/>
  <c r="I257" i="12"/>
  <c r="I176" i="12"/>
  <c r="I88" i="12"/>
  <c r="I258" i="12"/>
  <c r="I55" i="12"/>
  <c r="I23" i="12"/>
  <c r="I91" i="12"/>
  <c r="I332" i="12"/>
  <c r="I334" i="12"/>
  <c r="I42" i="12"/>
  <c r="I26" i="12"/>
  <c r="I352" i="12"/>
  <c r="I407" i="12"/>
  <c r="I154" i="12" l="1"/>
  <c r="I87" i="12"/>
  <c r="I28" i="12" l="1"/>
  <c r="I22" i="12"/>
  <c r="I153" i="12"/>
  <c r="I21" i="12" l="1"/>
  <c r="I20" i="12"/>
  <c r="U21" i="12" l="1"/>
  <c r="T21" i="12"/>
  <c r="H21" i="12"/>
  <c r="G21" i="12" s="1"/>
  <c r="S21" i="12" s="1"/>
  <c r="H22" i="12"/>
  <c r="H23" i="12"/>
  <c r="H24" i="12"/>
  <c r="H25" i="12"/>
  <c r="H26" i="12"/>
  <c r="H27" i="12"/>
  <c r="H28" i="12"/>
  <c r="H29" i="12"/>
  <c r="H30" i="12"/>
  <c r="G30" i="12" s="1"/>
  <c r="H31" i="12"/>
  <c r="H32" i="12"/>
  <c r="H33" i="12"/>
  <c r="H34" i="12"/>
  <c r="H35" i="12"/>
  <c r="H36" i="12"/>
  <c r="H37" i="12"/>
  <c r="G37" i="12" s="1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20" i="12"/>
  <c r="G20" i="12" s="1"/>
  <c r="S20" i="12" s="1"/>
  <c r="G405" i="12" l="1"/>
  <c r="S405" i="12" s="1"/>
  <c r="T405" i="12"/>
  <c r="G397" i="12"/>
  <c r="S397" i="12" s="1"/>
  <c r="T397" i="12"/>
  <c r="G389" i="12"/>
  <c r="S389" i="12" s="1"/>
  <c r="T389" i="12"/>
  <c r="G381" i="12"/>
  <c r="S381" i="12" s="1"/>
  <c r="T381" i="12"/>
  <c r="G373" i="12"/>
  <c r="S373" i="12" s="1"/>
  <c r="T373" i="12"/>
  <c r="G365" i="12"/>
  <c r="S365" i="12" s="1"/>
  <c r="T365" i="12"/>
  <c r="G361" i="12"/>
  <c r="S361" i="12" s="1"/>
  <c r="T361" i="12"/>
  <c r="G353" i="12"/>
  <c r="S353" i="12" s="1"/>
  <c r="T353" i="12"/>
  <c r="G349" i="12"/>
  <c r="S349" i="12" s="1"/>
  <c r="T349" i="12"/>
  <c r="G345" i="12"/>
  <c r="S345" i="12" s="1"/>
  <c r="T345" i="12"/>
  <c r="G341" i="12"/>
  <c r="S341" i="12" s="1"/>
  <c r="T341" i="12"/>
  <c r="G337" i="12"/>
  <c r="S337" i="12" s="1"/>
  <c r="T337" i="12"/>
  <c r="G333" i="12"/>
  <c r="S333" i="12" s="1"/>
  <c r="T333" i="12"/>
  <c r="G329" i="12"/>
  <c r="S329" i="12" s="1"/>
  <c r="T329" i="12"/>
  <c r="G325" i="12"/>
  <c r="S325" i="12" s="1"/>
  <c r="T325" i="12"/>
  <c r="G321" i="12"/>
  <c r="S321" i="12" s="1"/>
  <c r="T321" i="12"/>
  <c r="G317" i="12"/>
  <c r="S317" i="12" s="1"/>
  <c r="T317" i="12"/>
  <c r="G313" i="12"/>
  <c r="S313" i="12" s="1"/>
  <c r="T313" i="12"/>
  <c r="G309" i="12"/>
  <c r="S309" i="12" s="1"/>
  <c r="T309" i="12"/>
  <c r="G305" i="12"/>
  <c r="S305" i="12" s="1"/>
  <c r="T305" i="12"/>
  <c r="G301" i="12"/>
  <c r="S301" i="12" s="1"/>
  <c r="T301" i="12"/>
  <c r="G297" i="12"/>
  <c r="S297" i="12" s="1"/>
  <c r="T297" i="12"/>
  <c r="G293" i="12"/>
  <c r="S293" i="12" s="1"/>
  <c r="T293" i="12"/>
  <c r="G289" i="12"/>
  <c r="S289" i="12" s="1"/>
  <c r="T289" i="12"/>
  <c r="G285" i="12"/>
  <c r="S285" i="12" s="1"/>
  <c r="T285" i="12"/>
  <c r="G281" i="12"/>
  <c r="S281" i="12" s="1"/>
  <c r="T281" i="12"/>
  <c r="G277" i="12"/>
  <c r="S277" i="12" s="1"/>
  <c r="T277" i="12"/>
  <c r="G273" i="12"/>
  <c r="S273" i="12" s="1"/>
  <c r="T273" i="12"/>
  <c r="G269" i="12"/>
  <c r="S269" i="12" s="1"/>
  <c r="T269" i="12"/>
  <c r="G265" i="12"/>
  <c r="S265" i="12" s="1"/>
  <c r="T265" i="12"/>
  <c r="G261" i="12"/>
  <c r="S261" i="12" s="1"/>
  <c r="T261" i="12"/>
  <c r="G257" i="12"/>
  <c r="S257" i="12" s="1"/>
  <c r="T257" i="12"/>
  <c r="G253" i="12"/>
  <c r="S253" i="12" s="1"/>
  <c r="T253" i="12"/>
  <c r="G249" i="12"/>
  <c r="S249" i="12" s="1"/>
  <c r="T249" i="12"/>
  <c r="G245" i="12"/>
  <c r="S245" i="12" s="1"/>
  <c r="T245" i="12"/>
  <c r="G241" i="12"/>
  <c r="S241" i="12" s="1"/>
  <c r="T241" i="12"/>
  <c r="G237" i="12"/>
  <c r="S237" i="12" s="1"/>
  <c r="T237" i="12"/>
  <c r="G233" i="12"/>
  <c r="S233" i="12" s="1"/>
  <c r="T233" i="12"/>
  <c r="G229" i="12"/>
  <c r="S229" i="12" s="1"/>
  <c r="T229" i="12"/>
  <c r="G225" i="12"/>
  <c r="S225" i="12" s="1"/>
  <c r="T225" i="12"/>
  <c r="G221" i="12"/>
  <c r="S221" i="12" s="1"/>
  <c r="T221" i="12"/>
  <c r="G217" i="12"/>
  <c r="S217" i="12" s="1"/>
  <c r="T217" i="12"/>
  <c r="G213" i="12"/>
  <c r="S213" i="12" s="1"/>
  <c r="T213" i="12"/>
  <c r="G209" i="12"/>
  <c r="S209" i="12" s="1"/>
  <c r="T209" i="12"/>
  <c r="G205" i="12"/>
  <c r="S205" i="12" s="1"/>
  <c r="T205" i="12"/>
  <c r="G201" i="12"/>
  <c r="S201" i="12" s="1"/>
  <c r="T201" i="12"/>
  <c r="G197" i="12"/>
  <c r="S197" i="12" s="1"/>
  <c r="T197" i="12"/>
  <c r="G193" i="12"/>
  <c r="S193" i="12" s="1"/>
  <c r="T193" i="12"/>
  <c r="G189" i="12"/>
  <c r="S189" i="12" s="1"/>
  <c r="T189" i="12"/>
  <c r="G185" i="12"/>
  <c r="S185" i="12" s="1"/>
  <c r="T185" i="12"/>
  <c r="G181" i="12"/>
  <c r="S181" i="12" s="1"/>
  <c r="T181" i="12"/>
  <c r="G177" i="12"/>
  <c r="S177" i="12" s="1"/>
  <c r="T177" i="12"/>
  <c r="G173" i="12"/>
  <c r="S173" i="12" s="1"/>
  <c r="T173" i="12"/>
  <c r="G169" i="12"/>
  <c r="S169" i="12" s="1"/>
  <c r="T169" i="12"/>
  <c r="G165" i="12"/>
  <c r="S165" i="12" s="1"/>
  <c r="T165" i="12"/>
  <c r="G161" i="12"/>
  <c r="S161" i="12" s="1"/>
  <c r="T161" i="12"/>
  <c r="G157" i="12"/>
  <c r="S157" i="12" s="1"/>
  <c r="T157" i="12"/>
  <c r="G153" i="12"/>
  <c r="S153" i="12" s="1"/>
  <c r="T153" i="12"/>
  <c r="G149" i="12"/>
  <c r="S149" i="12" s="1"/>
  <c r="T149" i="12"/>
  <c r="G145" i="12"/>
  <c r="S145" i="12" s="1"/>
  <c r="T145" i="12"/>
  <c r="G141" i="12"/>
  <c r="S141" i="12" s="1"/>
  <c r="T141" i="12"/>
  <c r="G137" i="12"/>
  <c r="S137" i="12" s="1"/>
  <c r="T137" i="12"/>
  <c r="G133" i="12"/>
  <c r="S133" i="12" s="1"/>
  <c r="T133" i="12"/>
  <c r="G129" i="12"/>
  <c r="S129" i="12" s="1"/>
  <c r="T129" i="12"/>
  <c r="G125" i="12"/>
  <c r="S125" i="12" s="1"/>
  <c r="T125" i="12"/>
  <c r="G121" i="12"/>
  <c r="S121" i="12" s="1"/>
  <c r="T121" i="12"/>
  <c r="G117" i="12"/>
  <c r="S117" i="12" s="1"/>
  <c r="T117" i="12"/>
  <c r="G113" i="12"/>
  <c r="S113" i="12" s="1"/>
  <c r="T113" i="12"/>
  <c r="G109" i="12"/>
  <c r="S109" i="12" s="1"/>
  <c r="T109" i="12"/>
  <c r="G105" i="12"/>
  <c r="S105" i="12" s="1"/>
  <c r="T105" i="12"/>
  <c r="G101" i="12"/>
  <c r="S101" i="12" s="1"/>
  <c r="T101" i="12"/>
  <c r="G97" i="12"/>
  <c r="S97" i="12" s="1"/>
  <c r="T97" i="12"/>
  <c r="G93" i="12"/>
  <c r="S93" i="12" s="1"/>
  <c r="T93" i="12"/>
  <c r="G89" i="12"/>
  <c r="S89" i="12" s="1"/>
  <c r="T89" i="12"/>
  <c r="G85" i="12"/>
  <c r="S85" i="12" s="1"/>
  <c r="T85" i="12"/>
  <c r="G81" i="12"/>
  <c r="S81" i="12" s="1"/>
  <c r="T81" i="12"/>
  <c r="G77" i="12"/>
  <c r="S77" i="12" s="1"/>
  <c r="T77" i="12"/>
  <c r="G73" i="12"/>
  <c r="S73" i="12" s="1"/>
  <c r="T73" i="12"/>
  <c r="G68" i="12"/>
  <c r="S68" i="12" s="1"/>
  <c r="T68" i="12"/>
  <c r="G64" i="12"/>
  <c r="S64" i="12" s="1"/>
  <c r="T64" i="12"/>
  <c r="G60" i="12"/>
  <c r="S60" i="12" s="1"/>
  <c r="T60" i="12"/>
  <c r="G56" i="12"/>
  <c r="S56" i="12" s="1"/>
  <c r="T56" i="12"/>
  <c r="G52" i="12"/>
  <c r="S52" i="12" s="1"/>
  <c r="T52" i="12"/>
  <c r="G48" i="12"/>
  <c r="S48" i="12" s="1"/>
  <c r="T48" i="12"/>
  <c r="G44" i="12"/>
  <c r="S44" i="12" s="1"/>
  <c r="T44" i="12"/>
  <c r="G40" i="12"/>
  <c r="S40" i="12" s="1"/>
  <c r="T40" i="12"/>
  <c r="G36" i="12"/>
  <c r="S36" i="12" s="1"/>
  <c r="T36" i="12"/>
  <c r="G32" i="12"/>
  <c r="S32" i="12" s="1"/>
  <c r="T32" i="12"/>
  <c r="G28" i="12"/>
  <c r="S28" i="12" s="1"/>
  <c r="U28" i="12"/>
  <c r="T28" i="12"/>
  <c r="G24" i="12"/>
  <c r="S24" i="12" s="1"/>
  <c r="T24" i="12"/>
  <c r="U24" i="12"/>
  <c r="G408" i="12"/>
  <c r="S408" i="12" s="1"/>
  <c r="T408" i="12"/>
  <c r="G404" i="12"/>
  <c r="S404" i="12" s="1"/>
  <c r="T404" i="12"/>
  <c r="G400" i="12"/>
  <c r="S400" i="12" s="1"/>
  <c r="T400" i="12"/>
  <c r="G396" i="12"/>
  <c r="S396" i="12" s="1"/>
  <c r="T396" i="12"/>
  <c r="G392" i="12"/>
  <c r="S392" i="12" s="1"/>
  <c r="T392" i="12"/>
  <c r="G388" i="12"/>
  <c r="S388" i="12" s="1"/>
  <c r="T388" i="12"/>
  <c r="G384" i="12"/>
  <c r="S384" i="12" s="1"/>
  <c r="T384" i="12"/>
  <c r="G380" i="12"/>
  <c r="S380" i="12" s="1"/>
  <c r="T380" i="12"/>
  <c r="G376" i="12"/>
  <c r="S376" i="12" s="1"/>
  <c r="T376" i="12"/>
  <c r="G372" i="12"/>
  <c r="S372" i="12" s="1"/>
  <c r="T372" i="12"/>
  <c r="G368" i="12"/>
  <c r="S368" i="12" s="1"/>
  <c r="T368" i="12"/>
  <c r="G364" i="12"/>
  <c r="S364" i="12" s="1"/>
  <c r="T364" i="12"/>
  <c r="G360" i="12"/>
  <c r="S360" i="12" s="1"/>
  <c r="T360" i="12"/>
  <c r="G356" i="12"/>
  <c r="S356" i="12" s="1"/>
  <c r="T356" i="12"/>
  <c r="G352" i="12"/>
  <c r="S352" i="12" s="1"/>
  <c r="T352" i="12"/>
  <c r="G348" i="12"/>
  <c r="S348" i="12" s="1"/>
  <c r="T348" i="12"/>
  <c r="G344" i="12"/>
  <c r="S344" i="12" s="1"/>
  <c r="T344" i="12"/>
  <c r="G340" i="12"/>
  <c r="S340" i="12" s="1"/>
  <c r="T340" i="12"/>
  <c r="G336" i="12"/>
  <c r="S336" i="12" s="1"/>
  <c r="T336" i="12"/>
  <c r="G332" i="12"/>
  <c r="S332" i="12" s="1"/>
  <c r="T332" i="12"/>
  <c r="G328" i="12"/>
  <c r="S328" i="12" s="1"/>
  <c r="T328" i="12"/>
  <c r="G324" i="12"/>
  <c r="S324" i="12" s="1"/>
  <c r="T324" i="12"/>
  <c r="G320" i="12"/>
  <c r="S320" i="12" s="1"/>
  <c r="T320" i="12"/>
  <c r="G316" i="12"/>
  <c r="S316" i="12" s="1"/>
  <c r="T316" i="12"/>
  <c r="G312" i="12"/>
  <c r="S312" i="12" s="1"/>
  <c r="T312" i="12"/>
  <c r="G308" i="12"/>
  <c r="S308" i="12" s="1"/>
  <c r="T308" i="12"/>
  <c r="G304" i="12"/>
  <c r="S304" i="12" s="1"/>
  <c r="T304" i="12"/>
  <c r="G300" i="12"/>
  <c r="S300" i="12" s="1"/>
  <c r="T300" i="12"/>
  <c r="G296" i="12"/>
  <c r="S296" i="12" s="1"/>
  <c r="T296" i="12"/>
  <c r="G292" i="12"/>
  <c r="S292" i="12" s="1"/>
  <c r="T292" i="12"/>
  <c r="G288" i="12"/>
  <c r="S288" i="12" s="1"/>
  <c r="T288" i="12"/>
  <c r="G284" i="12"/>
  <c r="S284" i="12" s="1"/>
  <c r="T284" i="12"/>
  <c r="G280" i="12"/>
  <c r="S280" i="12" s="1"/>
  <c r="T280" i="12"/>
  <c r="G276" i="12"/>
  <c r="S276" i="12" s="1"/>
  <c r="T276" i="12"/>
  <c r="G272" i="12"/>
  <c r="S272" i="12" s="1"/>
  <c r="T272" i="12"/>
  <c r="G268" i="12"/>
  <c r="S268" i="12" s="1"/>
  <c r="T268" i="12"/>
  <c r="G264" i="12"/>
  <c r="S264" i="12" s="1"/>
  <c r="T264" i="12"/>
  <c r="G260" i="12"/>
  <c r="S260" i="12" s="1"/>
  <c r="T260" i="12"/>
  <c r="G256" i="12"/>
  <c r="S256" i="12" s="1"/>
  <c r="T256" i="12"/>
  <c r="G252" i="12"/>
  <c r="S252" i="12" s="1"/>
  <c r="T252" i="12"/>
  <c r="G248" i="12"/>
  <c r="S248" i="12" s="1"/>
  <c r="T248" i="12"/>
  <c r="G244" i="12"/>
  <c r="S244" i="12" s="1"/>
  <c r="T244" i="12"/>
  <c r="G240" i="12"/>
  <c r="S240" i="12" s="1"/>
  <c r="T240" i="12"/>
  <c r="G236" i="12"/>
  <c r="S236" i="12" s="1"/>
  <c r="T236" i="12"/>
  <c r="G232" i="12"/>
  <c r="S232" i="12" s="1"/>
  <c r="T232" i="12"/>
  <c r="G228" i="12"/>
  <c r="S228" i="12" s="1"/>
  <c r="T228" i="12"/>
  <c r="G224" i="12"/>
  <c r="S224" i="12" s="1"/>
  <c r="T224" i="12"/>
  <c r="G220" i="12"/>
  <c r="S220" i="12" s="1"/>
  <c r="T220" i="12"/>
  <c r="G216" i="12"/>
  <c r="S216" i="12" s="1"/>
  <c r="T216" i="12"/>
  <c r="G212" i="12"/>
  <c r="S212" i="12" s="1"/>
  <c r="T212" i="12"/>
  <c r="G208" i="12"/>
  <c r="S208" i="12" s="1"/>
  <c r="T208" i="12"/>
  <c r="G204" i="12"/>
  <c r="S204" i="12" s="1"/>
  <c r="T204" i="12"/>
  <c r="G200" i="12"/>
  <c r="S200" i="12" s="1"/>
  <c r="T200" i="12"/>
  <c r="G196" i="12"/>
  <c r="S196" i="12" s="1"/>
  <c r="T196" i="12"/>
  <c r="G192" i="12"/>
  <c r="S192" i="12" s="1"/>
  <c r="T192" i="12"/>
  <c r="G188" i="12"/>
  <c r="S188" i="12" s="1"/>
  <c r="T188" i="12"/>
  <c r="G184" i="12"/>
  <c r="S184" i="12" s="1"/>
  <c r="T184" i="12"/>
  <c r="G180" i="12"/>
  <c r="S180" i="12" s="1"/>
  <c r="T180" i="12"/>
  <c r="G176" i="12"/>
  <c r="S176" i="12" s="1"/>
  <c r="T176" i="12"/>
  <c r="G172" i="12"/>
  <c r="S172" i="12" s="1"/>
  <c r="T172" i="12"/>
  <c r="G168" i="12"/>
  <c r="S168" i="12" s="1"/>
  <c r="T168" i="12"/>
  <c r="G164" i="12"/>
  <c r="S164" i="12" s="1"/>
  <c r="T164" i="12"/>
  <c r="G160" i="12"/>
  <c r="S160" i="12" s="1"/>
  <c r="T160" i="12"/>
  <c r="G156" i="12"/>
  <c r="S156" i="12" s="1"/>
  <c r="T156" i="12"/>
  <c r="G152" i="12"/>
  <c r="S152" i="12" s="1"/>
  <c r="T152" i="12"/>
  <c r="G144" i="12"/>
  <c r="S144" i="12" s="1"/>
  <c r="T144" i="12"/>
  <c r="G136" i="12"/>
  <c r="S136" i="12" s="1"/>
  <c r="T136" i="12"/>
  <c r="G128" i="12"/>
  <c r="S128" i="12" s="1"/>
  <c r="T128" i="12"/>
  <c r="G120" i="12"/>
  <c r="S120" i="12" s="1"/>
  <c r="T120" i="12"/>
  <c r="G116" i="12"/>
  <c r="S116" i="12" s="1"/>
  <c r="T116" i="12"/>
  <c r="G108" i="12"/>
  <c r="S108" i="12" s="1"/>
  <c r="T108" i="12"/>
  <c r="G100" i="12"/>
  <c r="S100" i="12" s="1"/>
  <c r="T100" i="12"/>
  <c r="G92" i="12"/>
  <c r="S92" i="12" s="1"/>
  <c r="T92" i="12"/>
  <c r="G84" i="12"/>
  <c r="S84" i="12" s="1"/>
  <c r="T84" i="12"/>
  <c r="G72" i="12"/>
  <c r="S72" i="12" s="1"/>
  <c r="T72" i="12"/>
  <c r="G59" i="12"/>
  <c r="S59" i="12" s="1"/>
  <c r="T59" i="12"/>
  <c r="G51" i="12"/>
  <c r="S51" i="12" s="1"/>
  <c r="T51" i="12"/>
  <c r="G43" i="12"/>
  <c r="S43" i="12" s="1"/>
  <c r="T43" i="12"/>
  <c r="G35" i="12"/>
  <c r="S35" i="12" s="1"/>
  <c r="T35" i="12"/>
  <c r="G23" i="12"/>
  <c r="S23" i="12" s="1"/>
  <c r="T23" i="12"/>
  <c r="G407" i="12"/>
  <c r="S407" i="12" s="1"/>
  <c r="T407" i="12"/>
  <c r="G403" i="12"/>
  <c r="S403" i="12" s="1"/>
  <c r="T403" i="12"/>
  <c r="G399" i="12"/>
  <c r="S399" i="12" s="1"/>
  <c r="T399" i="12"/>
  <c r="G395" i="12"/>
  <c r="S395" i="12" s="1"/>
  <c r="T395" i="12"/>
  <c r="G391" i="12"/>
  <c r="S391" i="12" s="1"/>
  <c r="T391" i="12"/>
  <c r="G387" i="12"/>
  <c r="S387" i="12" s="1"/>
  <c r="T387" i="12"/>
  <c r="G383" i="12"/>
  <c r="S383" i="12" s="1"/>
  <c r="T383" i="12"/>
  <c r="G379" i="12"/>
  <c r="S379" i="12" s="1"/>
  <c r="T379" i="12"/>
  <c r="G375" i="12"/>
  <c r="S375" i="12" s="1"/>
  <c r="T375" i="12"/>
  <c r="G371" i="12"/>
  <c r="S371" i="12" s="1"/>
  <c r="T371" i="12"/>
  <c r="G367" i="12"/>
  <c r="S367" i="12" s="1"/>
  <c r="T367" i="12"/>
  <c r="G363" i="12"/>
  <c r="S363" i="12" s="1"/>
  <c r="T363" i="12"/>
  <c r="G359" i="12"/>
  <c r="S359" i="12" s="1"/>
  <c r="T359" i="12"/>
  <c r="G355" i="12"/>
  <c r="S355" i="12" s="1"/>
  <c r="T355" i="12"/>
  <c r="G351" i="12"/>
  <c r="S351" i="12" s="1"/>
  <c r="T351" i="12"/>
  <c r="G347" i="12"/>
  <c r="S347" i="12" s="1"/>
  <c r="T347" i="12"/>
  <c r="G343" i="12"/>
  <c r="S343" i="12" s="1"/>
  <c r="T343" i="12"/>
  <c r="G339" i="12"/>
  <c r="S339" i="12" s="1"/>
  <c r="T339" i="12"/>
  <c r="G335" i="12"/>
  <c r="S335" i="12" s="1"/>
  <c r="T335" i="12"/>
  <c r="G331" i="12"/>
  <c r="S331" i="12" s="1"/>
  <c r="T331" i="12"/>
  <c r="G327" i="12"/>
  <c r="S327" i="12" s="1"/>
  <c r="T327" i="12"/>
  <c r="G323" i="12"/>
  <c r="S323" i="12" s="1"/>
  <c r="T323" i="12"/>
  <c r="G319" i="12"/>
  <c r="S319" i="12" s="1"/>
  <c r="T319" i="12"/>
  <c r="G315" i="12"/>
  <c r="S315" i="12" s="1"/>
  <c r="T315" i="12"/>
  <c r="G311" i="12"/>
  <c r="S311" i="12" s="1"/>
  <c r="T311" i="12"/>
  <c r="G307" i="12"/>
  <c r="S307" i="12" s="1"/>
  <c r="T307" i="12"/>
  <c r="G303" i="12"/>
  <c r="S303" i="12" s="1"/>
  <c r="T303" i="12"/>
  <c r="G299" i="12"/>
  <c r="S299" i="12" s="1"/>
  <c r="T299" i="12"/>
  <c r="G295" i="12"/>
  <c r="S295" i="12" s="1"/>
  <c r="T295" i="12"/>
  <c r="G291" i="12"/>
  <c r="S291" i="12" s="1"/>
  <c r="T291" i="12"/>
  <c r="G287" i="12"/>
  <c r="S287" i="12" s="1"/>
  <c r="T287" i="12"/>
  <c r="G283" i="12"/>
  <c r="S283" i="12" s="1"/>
  <c r="T283" i="12"/>
  <c r="G279" i="12"/>
  <c r="S279" i="12" s="1"/>
  <c r="T279" i="12"/>
  <c r="G275" i="12"/>
  <c r="S275" i="12" s="1"/>
  <c r="T275" i="12"/>
  <c r="G271" i="12"/>
  <c r="S271" i="12" s="1"/>
  <c r="T271" i="12"/>
  <c r="G267" i="12"/>
  <c r="S267" i="12" s="1"/>
  <c r="T267" i="12"/>
  <c r="G263" i="12"/>
  <c r="S263" i="12" s="1"/>
  <c r="T263" i="12"/>
  <c r="G259" i="12"/>
  <c r="S259" i="12" s="1"/>
  <c r="T259" i="12"/>
  <c r="G255" i="12"/>
  <c r="S255" i="12" s="1"/>
  <c r="T255" i="12"/>
  <c r="G251" i="12"/>
  <c r="S251" i="12" s="1"/>
  <c r="T251" i="12"/>
  <c r="G247" i="12"/>
  <c r="S247" i="12" s="1"/>
  <c r="T247" i="12"/>
  <c r="G243" i="12"/>
  <c r="S243" i="12" s="1"/>
  <c r="T243" i="12"/>
  <c r="G239" i="12"/>
  <c r="S239" i="12" s="1"/>
  <c r="T239" i="12"/>
  <c r="G235" i="12"/>
  <c r="S235" i="12" s="1"/>
  <c r="T235" i="12"/>
  <c r="G231" i="12"/>
  <c r="S231" i="12" s="1"/>
  <c r="T231" i="12"/>
  <c r="G227" i="12"/>
  <c r="S227" i="12" s="1"/>
  <c r="T227" i="12"/>
  <c r="G223" i="12"/>
  <c r="S223" i="12" s="1"/>
  <c r="T223" i="12"/>
  <c r="G219" i="12"/>
  <c r="S219" i="12" s="1"/>
  <c r="T219" i="12"/>
  <c r="G215" i="12"/>
  <c r="S215" i="12" s="1"/>
  <c r="T215" i="12"/>
  <c r="G211" i="12"/>
  <c r="S211" i="12" s="1"/>
  <c r="T211" i="12"/>
  <c r="G207" i="12"/>
  <c r="S207" i="12" s="1"/>
  <c r="T207" i="12"/>
  <c r="G203" i="12"/>
  <c r="S203" i="12" s="1"/>
  <c r="T203" i="12"/>
  <c r="G199" i="12"/>
  <c r="S199" i="12" s="1"/>
  <c r="T199" i="12"/>
  <c r="G195" i="12"/>
  <c r="S195" i="12" s="1"/>
  <c r="T195" i="12"/>
  <c r="G191" i="12"/>
  <c r="S191" i="12" s="1"/>
  <c r="T191" i="12"/>
  <c r="G187" i="12"/>
  <c r="S187" i="12" s="1"/>
  <c r="T187" i="12"/>
  <c r="G183" i="12"/>
  <c r="S183" i="12" s="1"/>
  <c r="T183" i="12"/>
  <c r="G179" i="12"/>
  <c r="S179" i="12" s="1"/>
  <c r="T179" i="12"/>
  <c r="G175" i="12"/>
  <c r="S175" i="12" s="1"/>
  <c r="T175" i="12"/>
  <c r="G171" i="12"/>
  <c r="S171" i="12" s="1"/>
  <c r="T171" i="12"/>
  <c r="G167" i="12"/>
  <c r="S167" i="12" s="1"/>
  <c r="T167" i="12"/>
  <c r="G163" i="12"/>
  <c r="S163" i="12" s="1"/>
  <c r="T163" i="12"/>
  <c r="G159" i="12"/>
  <c r="S159" i="12" s="1"/>
  <c r="T159" i="12"/>
  <c r="G155" i="12"/>
  <c r="S155" i="12" s="1"/>
  <c r="T155" i="12"/>
  <c r="G151" i="12"/>
  <c r="S151" i="12" s="1"/>
  <c r="T151" i="12"/>
  <c r="G147" i="12"/>
  <c r="S147" i="12" s="1"/>
  <c r="T147" i="12"/>
  <c r="G143" i="12"/>
  <c r="S143" i="12" s="1"/>
  <c r="T143" i="12"/>
  <c r="G139" i="12"/>
  <c r="S139" i="12" s="1"/>
  <c r="T139" i="12"/>
  <c r="G135" i="12"/>
  <c r="S135" i="12" s="1"/>
  <c r="T135" i="12"/>
  <c r="G131" i="12"/>
  <c r="S131" i="12" s="1"/>
  <c r="T131" i="12"/>
  <c r="G127" i="12"/>
  <c r="S127" i="12" s="1"/>
  <c r="T127" i="12"/>
  <c r="G123" i="12"/>
  <c r="S123" i="12" s="1"/>
  <c r="T123" i="12"/>
  <c r="G119" i="12"/>
  <c r="S119" i="12" s="1"/>
  <c r="T119" i="12"/>
  <c r="G115" i="12"/>
  <c r="S115" i="12" s="1"/>
  <c r="T115" i="12"/>
  <c r="G111" i="12"/>
  <c r="S111" i="12" s="1"/>
  <c r="T111" i="12"/>
  <c r="G107" i="12"/>
  <c r="S107" i="12" s="1"/>
  <c r="T107" i="12"/>
  <c r="G103" i="12"/>
  <c r="S103" i="12" s="1"/>
  <c r="T103" i="12"/>
  <c r="G99" i="12"/>
  <c r="S99" i="12" s="1"/>
  <c r="T99" i="12"/>
  <c r="G95" i="12"/>
  <c r="S95" i="12" s="1"/>
  <c r="T95" i="12"/>
  <c r="G91" i="12"/>
  <c r="S91" i="12" s="1"/>
  <c r="T91" i="12"/>
  <c r="G87" i="12"/>
  <c r="S87" i="12" s="1"/>
  <c r="T87" i="12"/>
  <c r="G83" i="12"/>
  <c r="S83" i="12" s="1"/>
  <c r="T83" i="12"/>
  <c r="G79" i="12"/>
  <c r="S79" i="12" s="1"/>
  <c r="T79" i="12"/>
  <c r="G75" i="12"/>
  <c r="S75" i="12" s="1"/>
  <c r="T75" i="12"/>
  <c r="G71" i="12"/>
  <c r="S71" i="12" s="1"/>
  <c r="T71" i="12"/>
  <c r="G66" i="12"/>
  <c r="S66" i="12" s="1"/>
  <c r="T66" i="12"/>
  <c r="G62" i="12"/>
  <c r="S62" i="12" s="1"/>
  <c r="T62" i="12"/>
  <c r="G58" i="12"/>
  <c r="S58" i="12" s="1"/>
  <c r="T58" i="12"/>
  <c r="G54" i="12"/>
  <c r="S54" i="12" s="1"/>
  <c r="T54" i="12"/>
  <c r="G50" i="12"/>
  <c r="S50" i="12" s="1"/>
  <c r="T50" i="12"/>
  <c r="G46" i="12"/>
  <c r="S46" i="12" s="1"/>
  <c r="T46" i="12"/>
  <c r="G42" i="12"/>
  <c r="S42" i="12" s="1"/>
  <c r="T42" i="12"/>
  <c r="G38" i="12"/>
  <c r="S38" i="12" s="1"/>
  <c r="T38" i="12"/>
  <c r="G34" i="12"/>
  <c r="S34" i="12" s="1"/>
  <c r="T34" i="12"/>
  <c r="G26" i="12"/>
  <c r="S26" i="12" s="1"/>
  <c r="U26" i="12"/>
  <c r="T26" i="12"/>
  <c r="G22" i="12"/>
  <c r="S22" i="12" s="1"/>
  <c r="U22" i="12"/>
  <c r="T22" i="12"/>
  <c r="T20" i="12"/>
  <c r="G409" i="12"/>
  <c r="S409" i="12" s="1"/>
  <c r="T409" i="12"/>
  <c r="G401" i="12"/>
  <c r="S401" i="12" s="1"/>
  <c r="T401" i="12"/>
  <c r="G393" i="12"/>
  <c r="S393" i="12" s="1"/>
  <c r="T393" i="12"/>
  <c r="G385" i="12"/>
  <c r="S385" i="12" s="1"/>
  <c r="T385" i="12"/>
  <c r="G377" i="12"/>
  <c r="S377" i="12" s="1"/>
  <c r="T377" i="12"/>
  <c r="G369" i="12"/>
  <c r="S369" i="12" s="1"/>
  <c r="T369" i="12"/>
  <c r="G357" i="12"/>
  <c r="S357" i="12" s="1"/>
  <c r="T357" i="12"/>
  <c r="G148" i="12"/>
  <c r="S148" i="12" s="1"/>
  <c r="T148" i="12"/>
  <c r="G140" i="12"/>
  <c r="S140" i="12" s="1"/>
  <c r="T140" i="12"/>
  <c r="G132" i="12"/>
  <c r="S132" i="12" s="1"/>
  <c r="T132" i="12"/>
  <c r="G124" i="12"/>
  <c r="S124" i="12" s="1"/>
  <c r="T124" i="12"/>
  <c r="G112" i="12"/>
  <c r="S112" i="12" s="1"/>
  <c r="T112" i="12"/>
  <c r="G104" i="12"/>
  <c r="S104" i="12" s="1"/>
  <c r="T104" i="12"/>
  <c r="G96" i="12"/>
  <c r="S96" i="12" s="1"/>
  <c r="T96" i="12"/>
  <c r="G88" i="12"/>
  <c r="S88" i="12" s="1"/>
  <c r="T88" i="12"/>
  <c r="G80" i="12"/>
  <c r="S80" i="12" s="1"/>
  <c r="T80" i="12"/>
  <c r="G76" i="12"/>
  <c r="S76" i="12" s="1"/>
  <c r="T76" i="12"/>
  <c r="G67" i="12"/>
  <c r="S67" i="12" s="1"/>
  <c r="T67" i="12"/>
  <c r="G63" i="12"/>
  <c r="S63" i="12" s="1"/>
  <c r="T63" i="12"/>
  <c r="G55" i="12"/>
  <c r="S55" i="12" s="1"/>
  <c r="T55" i="12"/>
  <c r="G47" i="12"/>
  <c r="S47" i="12" s="1"/>
  <c r="T47" i="12"/>
  <c r="G39" i="12"/>
  <c r="S39" i="12" s="1"/>
  <c r="T39" i="12"/>
  <c r="G31" i="12"/>
  <c r="S31" i="12" s="1"/>
  <c r="T31" i="12"/>
  <c r="G27" i="12"/>
  <c r="S27" i="12" s="1"/>
  <c r="T27" i="12"/>
  <c r="G410" i="12"/>
  <c r="S410" i="12" s="1"/>
  <c r="T410" i="12"/>
  <c r="G406" i="12"/>
  <c r="S406" i="12" s="1"/>
  <c r="T406" i="12"/>
  <c r="G402" i="12"/>
  <c r="S402" i="12" s="1"/>
  <c r="T402" i="12"/>
  <c r="G398" i="12"/>
  <c r="S398" i="12" s="1"/>
  <c r="T398" i="12"/>
  <c r="G394" i="12"/>
  <c r="S394" i="12" s="1"/>
  <c r="T394" i="12"/>
  <c r="G390" i="12"/>
  <c r="S390" i="12" s="1"/>
  <c r="T390" i="12"/>
  <c r="G386" i="12"/>
  <c r="S386" i="12" s="1"/>
  <c r="T386" i="12"/>
  <c r="G382" i="12"/>
  <c r="S382" i="12" s="1"/>
  <c r="T382" i="12"/>
  <c r="G378" i="12"/>
  <c r="S378" i="12" s="1"/>
  <c r="T378" i="12"/>
  <c r="G374" i="12"/>
  <c r="S374" i="12" s="1"/>
  <c r="T374" i="12"/>
  <c r="G370" i="12"/>
  <c r="S370" i="12" s="1"/>
  <c r="T370" i="12"/>
  <c r="G366" i="12"/>
  <c r="S366" i="12" s="1"/>
  <c r="T366" i="12"/>
  <c r="G362" i="12"/>
  <c r="S362" i="12" s="1"/>
  <c r="T362" i="12"/>
  <c r="G358" i="12"/>
  <c r="S358" i="12" s="1"/>
  <c r="T358" i="12"/>
  <c r="G354" i="12"/>
  <c r="S354" i="12" s="1"/>
  <c r="T354" i="12"/>
  <c r="G350" i="12"/>
  <c r="S350" i="12" s="1"/>
  <c r="T350" i="12"/>
  <c r="G346" i="12"/>
  <c r="S346" i="12" s="1"/>
  <c r="T346" i="12"/>
  <c r="G342" i="12"/>
  <c r="S342" i="12" s="1"/>
  <c r="T342" i="12"/>
  <c r="G338" i="12"/>
  <c r="S338" i="12" s="1"/>
  <c r="T338" i="12"/>
  <c r="G334" i="12"/>
  <c r="S334" i="12" s="1"/>
  <c r="T334" i="12"/>
  <c r="G330" i="12"/>
  <c r="S330" i="12" s="1"/>
  <c r="T330" i="12"/>
  <c r="G326" i="12"/>
  <c r="S326" i="12" s="1"/>
  <c r="T326" i="12"/>
  <c r="G322" i="12"/>
  <c r="S322" i="12" s="1"/>
  <c r="T322" i="12"/>
  <c r="G318" i="12"/>
  <c r="S318" i="12" s="1"/>
  <c r="T318" i="12"/>
  <c r="G314" i="12"/>
  <c r="S314" i="12" s="1"/>
  <c r="T314" i="12"/>
  <c r="G310" i="12"/>
  <c r="S310" i="12" s="1"/>
  <c r="T310" i="12"/>
  <c r="G306" i="12"/>
  <c r="S306" i="12" s="1"/>
  <c r="T306" i="12"/>
  <c r="G302" i="12"/>
  <c r="S302" i="12" s="1"/>
  <c r="T302" i="12"/>
  <c r="G298" i="12"/>
  <c r="S298" i="12" s="1"/>
  <c r="T298" i="12"/>
  <c r="G294" i="12"/>
  <c r="S294" i="12" s="1"/>
  <c r="T294" i="12"/>
  <c r="G290" i="12"/>
  <c r="S290" i="12" s="1"/>
  <c r="T290" i="12"/>
  <c r="G286" i="12"/>
  <c r="S286" i="12" s="1"/>
  <c r="T286" i="12"/>
  <c r="G282" i="12"/>
  <c r="S282" i="12" s="1"/>
  <c r="T282" i="12"/>
  <c r="G278" i="12"/>
  <c r="S278" i="12" s="1"/>
  <c r="T278" i="12"/>
  <c r="G274" i="12"/>
  <c r="S274" i="12" s="1"/>
  <c r="T274" i="12"/>
  <c r="G270" i="12"/>
  <c r="S270" i="12" s="1"/>
  <c r="T270" i="12"/>
  <c r="G266" i="12"/>
  <c r="S266" i="12" s="1"/>
  <c r="T266" i="12"/>
  <c r="G262" i="12"/>
  <c r="S262" i="12" s="1"/>
  <c r="T262" i="12"/>
  <c r="G258" i="12"/>
  <c r="S258" i="12" s="1"/>
  <c r="T258" i="12"/>
  <c r="G254" i="12"/>
  <c r="S254" i="12" s="1"/>
  <c r="T254" i="12"/>
  <c r="G250" i="12"/>
  <c r="S250" i="12" s="1"/>
  <c r="T250" i="12"/>
  <c r="G246" i="12"/>
  <c r="S246" i="12" s="1"/>
  <c r="T246" i="12"/>
  <c r="G242" i="12"/>
  <c r="S242" i="12" s="1"/>
  <c r="T242" i="12"/>
  <c r="G238" i="12"/>
  <c r="S238" i="12" s="1"/>
  <c r="T238" i="12"/>
  <c r="G234" i="12"/>
  <c r="S234" i="12" s="1"/>
  <c r="T234" i="12"/>
  <c r="G230" i="12"/>
  <c r="S230" i="12" s="1"/>
  <c r="T230" i="12"/>
  <c r="G226" i="12"/>
  <c r="S226" i="12" s="1"/>
  <c r="T226" i="12"/>
  <c r="G222" i="12"/>
  <c r="S222" i="12" s="1"/>
  <c r="T222" i="12"/>
  <c r="G218" i="12"/>
  <c r="S218" i="12" s="1"/>
  <c r="T218" i="12"/>
  <c r="G214" i="12"/>
  <c r="S214" i="12" s="1"/>
  <c r="T214" i="12"/>
  <c r="G210" i="12"/>
  <c r="S210" i="12" s="1"/>
  <c r="T210" i="12"/>
  <c r="G206" i="12"/>
  <c r="S206" i="12" s="1"/>
  <c r="T206" i="12"/>
  <c r="G202" i="12"/>
  <c r="S202" i="12" s="1"/>
  <c r="T202" i="12"/>
  <c r="G198" i="12"/>
  <c r="S198" i="12" s="1"/>
  <c r="T198" i="12"/>
  <c r="G194" i="12"/>
  <c r="S194" i="12" s="1"/>
  <c r="T194" i="12"/>
  <c r="G190" i="12"/>
  <c r="S190" i="12" s="1"/>
  <c r="T190" i="12"/>
  <c r="G186" i="12"/>
  <c r="S186" i="12" s="1"/>
  <c r="T186" i="12"/>
  <c r="G182" i="12"/>
  <c r="S182" i="12" s="1"/>
  <c r="T182" i="12"/>
  <c r="G178" i="12"/>
  <c r="S178" i="12" s="1"/>
  <c r="T178" i="12"/>
  <c r="G174" i="12"/>
  <c r="S174" i="12" s="1"/>
  <c r="T174" i="12"/>
  <c r="G170" i="12"/>
  <c r="S170" i="12" s="1"/>
  <c r="T170" i="12"/>
  <c r="G166" i="12"/>
  <c r="S166" i="12" s="1"/>
  <c r="T166" i="12"/>
  <c r="G162" i="12"/>
  <c r="S162" i="12" s="1"/>
  <c r="T162" i="12"/>
  <c r="G158" i="12"/>
  <c r="S158" i="12" s="1"/>
  <c r="T158" i="12"/>
  <c r="G154" i="12"/>
  <c r="S154" i="12" s="1"/>
  <c r="T154" i="12"/>
  <c r="G150" i="12"/>
  <c r="S150" i="12" s="1"/>
  <c r="T150" i="12"/>
  <c r="G146" i="12"/>
  <c r="S146" i="12" s="1"/>
  <c r="T146" i="12"/>
  <c r="G142" i="12"/>
  <c r="S142" i="12" s="1"/>
  <c r="T142" i="12"/>
  <c r="G138" i="12"/>
  <c r="S138" i="12" s="1"/>
  <c r="T138" i="12"/>
  <c r="G134" i="12"/>
  <c r="S134" i="12" s="1"/>
  <c r="T134" i="12"/>
  <c r="G130" i="12"/>
  <c r="S130" i="12" s="1"/>
  <c r="T130" i="12"/>
  <c r="G126" i="12"/>
  <c r="S126" i="12" s="1"/>
  <c r="T126" i="12"/>
  <c r="G122" i="12"/>
  <c r="S122" i="12" s="1"/>
  <c r="T122" i="12"/>
  <c r="G118" i="12"/>
  <c r="S118" i="12" s="1"/>
  <c r="T118" i="12"/>
  <c r="G114" i="12"/>
  <c r="S114" i="12" s="1"/>
  <c r="T114" i="12"/>
  <c r="G110" i="12"/>
  <c r="S110" i="12" s="1"/>
  <c r="T110" i="12"/>
  <c r="G106" i="12"/>
  <c r="S106" i="12" s="1"/>
  <c r="T106" i="12"/>
  <c r="G102" i="12"/>
  <c r="S102" i="12" s="1"/>
  <c r="T102" i="12"/>
  <c r="G98" i="12"/>
  <c r="S98" i="12" s="1"/>
  <c r="T98" i="12"/>
  <c r="G94" i="12"/>
  <c r="S94" i="12" s="1"/>
  <c r="T94" i="12"/>
  <c r="G90" i="12"/>
  <c r="S90" i="12" s="1"/>
  <c r="T90" i="12"/>
  <c r="G86" i="12"/>
  <c r="S86" i="12" s="1"/>
  <c r="T86" i="12"/>
  <c r="G82" i="12"/>
  <c r="S82" i="12" s="1"/>
  <c r="T82" i="12"/>
  <c r="G78" i="12"/>
  <c r="S78" i="12" s="1"/>
  <c r="T78" i="12"/>
  <c r="G74" i="12"/>
  <c r="S74" i="12" s="1"/>
  <c r="T74" i="12"/>
  <c r="G69" i="12"/>
  <c r="S69" i="12" s="1"/>
  <c r="T69" i="12"/>
  <c r="G65" i="12"/>
  <c r="S65" i="12" s="1"/>
  <c r="T65" i="12"/>
  <c r="G61" i="12"/>
  <c r="S61" i="12" s="1"/>
  <c r="T61" i="12"/>
  <c r="G57" i="12"/>
  <c r="S57" i="12" s="1"/>
  <c r="T57" i="12"/>
  <c r="G53" i="12"/>
  <c r="S53" i="12" s="1"/>
  <c r="T53" i="12"/>
  <c r="G49" i="12"/>
  <c r="S49" i="12" s="1"/>
  <c r="T49" i="12"/>
  <c r="G45" i="12"/>
  <c r="S45" i="12" s="1"/>
  <c r="T45" i="12"/>
  <c r="G41" i="12"/>
  <c r="S41" i="12" s="1"/>
  <c r="T41" i="12"/>
  <c r="G33" i="12"/>
  <c r="S33" i="12" s="1"/>
  <c r="T33" i="12"/>
  <c r="G29" i="12"/>
  <c r="S29" i="12" s="1"/>
  <c r="U29" i="12"/>
  <c r="T29" i="12"/>
  <c r="G25" i="12"/>
  <c r="S25" i="12" s="1"/>
  <c r="T25" i="12"/>
  <c r="U20" i="12"/>
  <c r="B19" i="12"/>
  <c r="C19" i="12" s="1"/>
  <c r="D19" i="12" s="1"/>
  <c r="E19" i="12" s="1"/>
  <c r="F19" i="12" s="1"/>
  <c r="G19" i="12" s="1"/>
  <c r="H19" i="12" s="1"/>
  <c r="I19" i="12" s="1"/>
  <c r="J19" i="12" s="1"/>
  <c r="I37" i="12"/>
  <c r="T37" i="12" s="1"/>
  <c r="I30" i="12"/>
  <c r="T30" i="12" s="1"/>
  <c r="S30" i="12" l="1"/>
  <c r="S37" i="12"/>
  <c r="K19" i="12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</calcChain>
</file>

<file path=xl/sharedStrings.xml><?xml version="1.0" encoding="utf-8"?>
<sst xmlns="http://schemas.openxmlformats.org/spreadsheetml/2006/main" count="1605" uniqueCount="812">
  <si>
    <t>к приказу Минэнерго России</t>
  </si>
  <si>
    <t>в базисном уровне цен</t>
  </si>
  <si>
    <t>Идентификатор инвестиционного проекта</t>
  </si>
  <si>
    <t>Причины отклонений</t>
  </si>
  <si>
    <t>%</t>
  </si>
  <si>
    <t>План</t>
  </si>
  <si>
    <t>Всего</t>
  </si>
  <si>
    <t>в прогнозных ценах соответствующих лет</t>
  </si>
  <si>
    <t xml:space="preserve"> Наименование инвестиционного проекта (группы инвестиционных проектов)</t>
  </si>
  <si>
    <t xml:space="preserve">Факт </t>
  </si>
  <si>
    <t>Приложение  № 12</t>
  </si>
  <si>
    <t>Номер группы инвестиционных проектов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</si>
  <si>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</si>
  <si>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</si>
  <si>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</si>
  <si>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</si>
  <si>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</si>
  <si>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</si>
  <si>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>Отклонение от плана освоения по итогам отчетного периода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</si>
  <si>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</si>
  <si>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от « 25 » апреля 2018 г. № 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</si>
  <si>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</si>
  <si>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
 (без НДС)</t>
  </si>
  <si>
    <t xml:space="preserve">Остаток освоения капитальных вложений 
на  конец отчетного периода,  
млн. рублей 
(без НДС) </t>
  </si>
  <si>
    <t xml:space="preserve">Фактический объем освоения капитальных вложений на  01.01.2018 года в прогнозных ценах соответствующих лет, млн. рублей 
(без НДС) </t>
  </si>
  <si>
    <t xml:space="preserve">Остаток освоения капитальных вложений 
на  01.01.2018 года,  
млн. рублей 
(без НДС) </t>
  </si>
  <si>
    <t xml:space="preserve">Освоение капитальных вложений года 2018, млн. рублей (без НДС) </t>
  </si>
  <si>
    <t>за 4 квартал 2018 года</t>
  </si>
  <si>
    <t>Отчет о реализации инвестиционной программы акционерного общества  "Воронежская горэлектросеть"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</si>
  <si>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</si>
  <si>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</si>
  <si>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</si>
  <si>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</si>
  <si>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</si>
  <si>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</si>
  <si>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</si>
  <si>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</si>
  <si>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</si>
  <si>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</si>
  <si>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</si>
  <si>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</si>
  <si>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</si>
  <si>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</si>
  <si>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</si>
  <si>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</si>
  <si>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</si>
  <si>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</si>
  <si>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</si>
  <si>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</si>
  <si>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</si>
  <si>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</si>
  <si>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</si>
  <si>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</si>
  <si>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</si>
  <si>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</si>
  <si>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</si>
  <si>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</si>
  <si>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</si>
  <si>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</si>
  <si>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</si>
  <si>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</si>
  <si>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</si>
  <si>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</si>
  <si>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</si>
  <si>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ВЛ-0,4 кВ для технологического присоединения. Новое строительство (протяженность 19,125 км)</t>
  </si>
  <si>
    <t>E_18/00027</t>
  </si>
  <si>
    <t>Строительство КЛ-0,4 кВ для технологического присоединения. Новое строительство (протяженность 0,523 км)</t>
  </si>
  <si>
    <t>E_18/00028</t>
  </si>
  <si>
    <t>Строительство КЛ-6-10 кВ для технологического присоединения. Новое строительство (протяженность 0,81 км)</t>
  </si>
  <si>
    <t>E_18/00029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</si>
  <si>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</si>
  <si>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</si>
  <si>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</si>
  <si>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</si>
  <si>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</si>
  <si>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</si>
  <si>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</si>
  <si>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</si>
  <si>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</si>
  <si>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</si>
  <si>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</si>
  <si>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</si>
  <si>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</si>
  <si>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</si>
  <si>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ВЛ-0,4 кВ для технологического присоединения. Новое строительство (протяженность - 1,083 км)</t>
  </si>
  <si>
    <t>H_17/00083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</si>
  <si>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</si>
  <si>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</si>
  <si>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КЛ-0,4 кВ для технологического присоединения. Новое строительство (протяженность 6,736 км)</t>
  </si>
  <si>
    <t>E_18/00031</t>
  </si>
  <si>
    <t>Строительство КЛ-6-10 кВ для технологического присоединения. Новое строительство (протяженность 4,036 км)</t>
  </si>
  <si>
    <t>E_18/00033</t>
  </si>
  <si>
    <t>Строительство ТП для технологического присоединения. Новое строительство Трансформаторная мощность 0,063 мВА</t>
  </si>
  <si>
    <t>E_18/00052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</si>
  <si>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</si>
  <si>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</si>
  <si>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</si>
  <si>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</si>
  <si>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</si>
  <si>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</si>
  <si>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</si>
  <si>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</si>
  <si>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</si>
  <si>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</si>
  <si>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</si>
  <si>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</si>
  <si>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</si>
  <si>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</si>
  <si>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</si>
  <si>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</si>
  <si>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</si>
  <si>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</si>
  <si>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КЛ-1 кВ от  РП-91 протяженностью12х0,310 м . по договору Т.П. (до 670 кВт) №2555 от 16.02.2015</t>
  </si>
  <si>
    <t>E_18/00034</t>
  </si>
  <si>
    <t xml:space="preserve"> Строительство ВЛ-0,4 кВ от  ТП-332Н  по договору Т.П. (до 670 кВт) №822 от 10.11.2016</t>
  </si>
  <si>
    <t>E_18/00035</t>
  </si>
  <si>
    <t xml:space="preserve"> Строительство КЛ-1 кВ ТП-143Н протяженностью 4х130 м по договору Т.П. (до 670 кВт) №71 от 24.04.2015</t>
  </si>
  <si>
    <t>E_18/00036</t>
  </si>
  <si>
    <t xml:space="preserve"> Строительство КЛ-0,4 кВ от ТП-472 протяженностью 4х0,35 км., от ТП-1171протяженностью 4х0,17 км по договору Т.П. (от 150 до 670 кВт) №183 от 17.04.2014</t>
  </si>
  <si>
    <t>E_18/00015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</si>
  <si>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</si>
  <si>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</si>
  <si>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</si>
  <si>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</si>
  <si>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</si>
  <si>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</si>
  <si>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</si>
  <si>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</si>
  <si>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Выполнение проектных работ по договору ТП №324 от 24.04.2015 г. </t>
  </si>
  <si>
    <t>E_18/00037</t>
  </si>
  <si>
    <t xml:space="preserve">Монтаж соединительных муфт в месте врезки КЛ-6кВ от ТП-1911 в КЛ-6 кВ ТП-1168 - ТП-81 по договору ТП (свыше 670 кВт) №1040 от 14.01.2014 </t>
  </si>
  <si>
    <t>E_18/00039</t>
  </si>
  <si>
    <t xml:space="preserve">Монтаж соединительных муфт в месте врезки КЛ-6кВ от ТП-1911 в КЛ-6 кВ ТП-33 - ТП-537 по договору ТП (свыше 670 кВт) №1040 от 14.01.2014 </t>
  </si>
  <si>
    <t>E_18/00040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</si>
  <si>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</si>
  <si>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</si>
  <si>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</si>
  <si>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</si>
  <si>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</si>
  <si>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</si>
  <si>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</si>
  <si>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</si>
  <si>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</si>
  <si>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</si>
  <si>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</si>
  <si>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</si>
  <si>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</si>
  <si>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</si>
  <si>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</si>
  <si>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</si>
  <si>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</si>
  <si>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</si>
  <si>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</si>
  <si>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</si>
  <si>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</si>
  <si>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сеч.3х120 ТП-480 до БКТП-34Н (протяженностью по трассе 1,40км)</t>
  </si>
  <si>
    <t>H_17/2.1.5.2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</si>
  <si>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</si>
  <si>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</si>
  <si>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</si>
  <si>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</si>
  <si>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ТП-269</t>
  </si>
  <si>
    <t>I_18/1.3.6.3</t>
  </si>
  <si>
    <t>Реконструкция высоковольтного оборудования в РП-59</t>
  </si>
  <si>
    <t>I_18/1.3.6.4</t>
  </si>
  <si>
    <t>Реконструкция высоковольтного оборудования в ТП-986</t>
  </si>
  <si>
    <t>I_18/1.3.6.5</t>
  </si>
  <si>
    <t>Реконструкция высоковольтного оборудования в ТП-1086</t>
  </si>
  <si>
    <t>I_18/1.3.6.6</t>
  </si>
  <si>
    <t>Реконструкция высоковольтного оборудования в ТП-445</t>
  </si>
  <si>
    <t>I_18/1.3.6.7</t>
  </si>
  <si>
    <t>Реконструкция высоковольтного оборудования в ТП-987</t>
  </si>
  <si>
    <t>I_18/1.3.6.8</t>
  </si>
  <si>
    <t>Реконструкция высоковольтного оборудования в ТП-322</t>
  </si>
  <si>
    <t>I_18/1.3.6.9</t>
  </si>
  <si>
    <t>Реконструкция высоковольтного оборудования в ТП-1042</t>
  </si>
  <si>
    <t>I_18/1.3.6.10</t>
  </si>
  <si>
    <t>Реконструкция высоковольтного оборудования в ТП-14а</t>
  </si>
  <si>
    <t>I_18/1.3.6.11</t>
  </si>
  <si>
    <t>Реконструкция высоковольтного оборудования в ТП-1213</t>
  </si>
  <si>
    <t>I_18/1.3.6.12</t>
  </si>
  <si>
    <t>Реконструкция высоковольтного оборудования в ТП-350</t>
  </si>
  <si>
    <t>I_18/1.3.6.13</t>
  </si>
  <si>
    <t>Реконструкция высоковольтного оборудования в ТП-11</t>
  </si>
  <si>
    <t>I_18/1.3.6.14</t>
  </si>
  <si>
    <t>Реконструкция высоковольтного оборудования в ТП-1108</t>
  </si>
  <si>
    <t>I_18/1.3.6.15</t>
  </si>
  <si>
    <t>Реконструкция высоковольтного оборудования в РП-35</t>
  </si>
  <si>
    <t>I_18/1.3.6.16</t>
  </si>
  <si>
    <t>Реконструкция высоковольтного оборудования в ТП-1095</t>
  </si>
  <si>
    <t>I_18/1.3.6.17</t>
  </si>
  <si>
    <t>Реконструкция высоковольтного оборудования в ТП-1377</t>
  </si>
  <si>
    <t>I_18/1.3.6.22</t>
  </si>
  <si>
    <t>Реконструкция высоковольтного оборудования в ТП-1728</t>
  </si>
  <si>
    <t>I_18/1.3.6.23</t>
  </si>
  <si>
    <t>Реконструкция высоковольтного оборудования в РП-92</t>
  </si>
  <si>
    <t>I_18/1.3.6.24</t>
  </si>
  <si>
    <t>Реконструкция высоковольтного оборудования в ТП-708</t>
  </si>
  <si>
    <t>I_18/1.3.6.25</t>
  </si>
  <si>
    <t>Реконструкция высоковольтного оборудования в ТП-750</t>
  </si>
  <si>
    <t>I_18/1.3.6.26</t>
  </si>
  <si>
    <t>Реконструкция низковольтного  оборудования в ТП-501</t>
  </si>
  <si>
    <t>I_18/1.3.7.А.</t>
  </si>
  <si>
    <t>Реконструкция низковольтного  оборудования в ТП-977</t>
  </si>
  <si>
    <t>I_18/1.3.8.А.</t>
  </si>
  <si>
    <t>Реконструкция низковольтного  оборудования в ТП-1287</t>
  </si>
  <si>
    <t>I_18/1.3.9.А.</t>
  </si>
  <si>
    <t>Реконструкция низковольтного  оборудования в ТП-1366</t>
  </si>
  <si>
    <t>I_18/1.4.0.А.</t>
  </si>
  <si>
    <t>Реконструкция низковольтного  оборудования в ТП-1419</t>
  </si>
  <si>
    <t>I_18/1.4.1.А.</t>
  </si>
  <si>
    <t>Реконструкция низковольтного  оборудования в ТП-1171</t>
  </si>
  <si>
    <t>I_18/1.4.2.А.</t>
  </si>
  <si>
    <t>Реконструкция низковольтного  оборудования в ТП-77</t>
  </si>
  <si>
    <t>I_18/1.4.3.А.</t>
  </si>
  <si>
    <t>Реконструкция низковольтного  оборудования в ТП-90</t>
  </si>
  <si>
    <t>I_18/1.4.4.А.</t>
  </si>
  <si>
    <t>Реконструкция низковольтного  оборудования в ТП-441</t>
  </si>
  <si>
    <t>I_18/1.4.5.А.</t>
  </si>
  <si>
    <t>Реконструкция низковольтного  оборудования в ТП-191</t>
  </si>
  <si>
    <t>I_18/1.4.6.А.</t>
  </si>
  <si>
    <t>Реконструкция низковольтного  оборудования в ТП-1377</t>
  </si>
  <si>
    <t>I_18/1.4.7.А.</t>
  </si>
  <si>
    <t>Реконструкция низковольтного  оборудования в РП-90</t>
  </si>
  <si>
    <t>I_18/1.4.8.А.</t>
  </si>
  <si>
    <t>Реконструкция низковольтного  оборудования в БКТП-1869</t>
  </si>
  <si>
    <t>I_18/1.4.9.А.</t>
  </si>
  <si>
    <t>Реконструкция низковольтного  оборудования в ТП-445</t>
  </si>
  <si>
    <t>I_18/1.5.0.А.</t>
  </si>
  <si>
    <t>Реконструкция низковольтного  оборудования в ТП-1012</t>
  </si>
  <si>
    <t>I_18/1.5.1.А.</t>
  </si>
  <si>
    <t>Реконструкция низковольтного  оборудования в ТП-1291</t>
  </si>
  <si>
    <t>I_18/1.5.2.А.</t>
  </si>
  <si>
    <t>Реконструкция низковольтного  оборудования в ТП-1080</t>
  </si>
  <si>
    <t>I_18/1.5.3.А.</t>
  </si>
  <si>
    <t>Реконструкция низковольтного  оборудования в ТП-2</t>
  </si>
  <si>
    <t>I_18/1.5.4.А.</t>
  </si>
  <si>
    <t>Реконструкция низковольтного  оборудования в ТП-1042</t>
  </si>
  <si>
    <t>I_18/1.5.5.А.</t>
  </si>
  <si>
    <t>Реконструкция низковольтного  оборудования в ТП-1728</t>
  </si>
  <si>
    <t>I_18/1.5.6.А.</t>
  </si>
  <si>
    <t>Реконструкция низковольтного  оборудования в ТП-322</t>
  </si>
  <si>
    <t>I_18/1.5.7.А.</t>
  </si>
  <si>
    <t>Реконструкция низковольтного  оборудования в ТП-542</t>
  </si>
  <si>
    <t>I_18/1.5.8.А.</t>
  </si>
  <si>
    <t>Реконструкция низковольтного  оборудования в ТП-371</t>
  </si>
  <si>
    <t>I_18/1.5.9.А.</t>
  </si>
  <si>
    <t>Реконструкция низковольтного оборудования в ТП-75</t>
  </si>
  <si>
    <t>I_18/1.5.10.А.</t>
  </si>
  <si>
    <t>Реконструкция низковольтного оборудования в ТП-1038</t>
  </si>
  <si>
    <t>I_18/1.5.11.А.</t>
  </si>
  <si>
    <t>Реконструкция низковольтного оборудования в ТП-279</t>
  </si>
  <si>
    <t>I_18/1.5.12.А.</t>
  </si>
  <si>
    <t>Реконструкция низковольтного оборудования в ТП-218А</t>
  </si>
  <si>
    <t>I_18/1.5.13.А.</t>
  </si>
  <si>
    <t>Реконструкция низковольтного оборудования в ТП-179</t>
  </si>
  <si>
    <t>I_18/1.5.14.А.</t>
  </si>
  <si>
    <t>Реконструкция низковольтного оборудования в ТП-729</t>
  </si>
  <si>
    <t>I_18/1.5.15.А.</t>
  </si>
  <si>
    <t>Реконструкция низковольтногооборудования в ТП-910</t>
  </si>
  <si>
    <t>I_18/1.5.16.А.</t>
  </si>
  <si>
    <t>Реконструкция низковольтного оборудования в ТП-637</t>
  </si>
  <si>
    <t>I_18/1.5.17.А.</t>
  </si>
  <si>
    <t>Реконструкция низковольтного оборудования в РП-87</t>
  </si>
  <si>
    <t>I_18/1.5.18.А.</t>
  </si>
  <si>
    <t>Реконструкция низковольтного оборудования в ТП-1181</t>
  </si>
  <si>
    <t>I_18/1.5.19.А.</t>
  </si>
  <si>
    <t>Реконструкция низковольтного оборудования в ТП-359</t>
  </si>
  <si>
    <t>I_18/1.5.20.А.</t>
  </si>
  <si>
    <t>Реконструкция низковольтного оборудования в ТП-77</t>
  </si>
  <si>
    <t>I_18/1.5.21.А.</t>
  </si>
  <si>
    <t>Реконструкция низковольтного оборудования в ТП-491</t>
  </si>
  <si>
    <t>I_18/1.5.22.А.</t>
  </si>
  <si>
    <t>Реконструкция низковольтного оборудования в РП-36</t>
  </si>
  <si>
    <t>I_18/1.5.23.А.</t>
  </si>
  <si>
    <t>Реконструкция низковольтного оборудования в ТП-120</t>
  </si>
  <si>
    <t>I_18/1.5.24.А.</t>
  </si>
  <si>
    <t>Реконструкция низковольтного оборудования в ТП-339</t>
  </si>
  <si>
    <t>I_18/1.5.25.А.</t>
  </si>
  <si>
    <t>Реконструкция высоковольтного оборудования в ТП-159  на секц. в ст.РП-42 -ПС-16 ф.61</t>
  </si>
  <si>
    <t>I_18/1.3.6.2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</si>
  <si>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</si>
  <si>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</si>
  <si>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</si>
  <si>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</si>
  <si>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</si>
  <si>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</si>
  <si>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устройства компенсации реактивной мощности в РП-52 (2шт.)</t>
  </si>
  <si>
    <t>I_18/1.1.4</t>
  </si>
  <si>
    <t>Установка устройств охранной сигнализации в ТП,РП (30шт.)</t>
  </si>
  <si>
    <t>E_18/1.3.11</t>
  </si>
  <si>
    <t>Установка устройств охранной сигнализации в БКТП-1880</t>
  </si>
  <si>
    <t>E_18/1.3.12</t>
  </si>
  <si>
    <t>Установка устройств охранной сигнализации в ТП-262</t>
  </si>
  <si>
    <t>E_18/1.3.13</t>
  </si>
  <si>
    <t>Установка устройств охранной сигнализации в ТП-608</t>
  </si>
  <si>
    <t>E_18/1.3.14</t>
  </si>
  <si>
    <t>Установка устройств охранной сигнализации в ТП-643</t>
  </si>
  <si>
    <t>E_18/1.3.15</t>
  </si>
  <si>
    <t>Установка устройств охранной сигнализации в ТП-949</t>
  </si>
  <si>
    <t>E_18/1.3.16</t>
  </si>
  <si>
    <t>Установка устройств охранной сигнализации в ТП-1055</t>
  </si>
  <si>
    <t>E_18/1.3.17</t>
  </si>
  <si>
    <t>Установка устройств охранной сигнализации в ТП-1076</t>
  </si>
  <si>
    <t>E_18/1.3.18</t>
  </si>
  <si>
    <t>Установка устройств охранной сигнализации в ТП-900</t>
  </si>
  <si>
    <t>E_18/1.3.19</t>
  </si>
  <si>
    <t>Установка устройств охранной сигнализации в ТП-1075</t>
  </si>
  <si>
    <t>E_18/1.3.20</t>
  </si>
  <si>
    <t>Установка устройств охранной сигнализации в ТП-1078</t>
  </si>
  <si>
    <t>E_18/1.3.21</t>
  </si>
  <si>
    <t>Установка устройств охранной сигнализации в ТП-1808</t>
  </si>
  <si>
    <t>E_18/1.3.22</t>
  </si>
  <si>
    <t>Установка устройств охранной сигнализации в ТП-1116</t>
  </si>
  <si>
    <t>E_18/1.3.23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</si>
  <si>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</si>
  <si>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</si>
  <si>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</si>
  <si>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</si>
  <si>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</si>
  <si>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</si>
  <si>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 ТП-1335</t>
  </si>
  <si>
    <t>E_18/1.3.28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</si>
  <si>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</si>
  <si>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</si>
  <si>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</si>
  <si>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</si>
  <si>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</si>
  <si>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</si>
  <si>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  телемеханики в РП-84</t>
  </si>
  <si>
    <t>E_16/1.2.2</t>
  </si>
  <si>
    <t>Замена масляных выключателей на  вакуумные выключатели в РП-30 (8шт.)</t>
  </si>
  <si>
    <t>G_16/1.3.4.3</t>
  </si>
  <si>
    <t>Установка устройств  телемеханики в РП-42</t>
  </si>
  <si>
    <t>E_17/1.2.2</t>
  </si>
  <si>
    <t>Установка устройств  телемеханики в РП-74</t>
  </si>
  <si>
    <t>E_17/1.2.3</t>
  </si>
  <si>
    <t>Установка устройств  телемеханики в РП-60</t>
  </si>
  <si>
    <t>E_17/1.2.4</t>
  </si>
  <si>
    <t>Установка устройств  телемеханики в РП-44</t>
  </si>
  <si>
    <t>E_17/1.2.5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</si>
  <si>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</si>
  <si>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</si>
  <si>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</si>
  <si>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</si>
  <si>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</si>
  <si>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</si>
  <si>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</si>
  <si>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</si>
  <si>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</si>
  <si>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</si>
  <si>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Установка устройств  телемеханики в РП ,ТП (8 шт.)</t>
  </si>
  <si>
    <t>E_18/1.2.1</t>
  </si>
  <si>
    <t>Установка устройств  телемеханики в  БКРП-95 выполнение АСДУ 7этап</t>
  </si>
  <si>
    <t>E_18/1.2.2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</si>
  <si>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</si>
  <si>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</si>
  <si>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</si>
  <si>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</si>
  <si>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</si>
  <si>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</si>
  <si>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</si>
  <si>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</si>
  <si>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</si>
  <si>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</si>
  <si>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</si>
  <si>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</si>
  <si>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</si>
  <si>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</si>
  <si>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</si>
  <si>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</si>
  <si>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Установка устройств  телемеханики в  РП-30 создание АСДУ 5 этап</t>
  </si>
  <si>
    <t>E_18/1.2.11</t>
  </si>
  <si>
    <t xml:space="preserve">Установка устройств  телемеханики в  РП-46 6 этап часть 2модернизация АСДУ </t>
  </si>
  <si>
    <t>E_18/1.2.12</t>
  </si>
  <si>
    <t xml:space="preserve">Установка устройств  телемеханики в  РП-53 6 этап часть 2 модернизация АСДУ </t>
  </si>
  <si>
    <t>E_18/1.2.13</t>
  </si>
  <si>
    <t>Установка устройств  телемеханики в  РП-86 создание АСДУ 5 этап (взамен РП-82)</t>
  </si>
  <si>
    <t>E_18/1.2.14</t>
  </si>
  <si>
    <t>Установка устройств  телемеханики в  РП-94</t>
  </si>
  <si>
    <t>E_18/1.2.15</t>
  </si>
  <si>
    <t>Установка устройств  телемеханики в  РП-68</t>
  </si>
  <si>
    <t>E_18/1.2.16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</si>
  <si>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</si>
  <si>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</si>
  <si>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</si>
  <si>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</si>
  <si>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</si>
  <si>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</si>
  <si>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</si>
  <si>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</si>
  <si>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</si>
  <si>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</si>
  <si>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ТП- 672  (7шт.)</t>
  </si>
  <si>
    <t>E_18/1.3.3.5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</si>
  <si>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</si>
  <si>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</si>
  <si>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</si>
  <si>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</si>
  <si>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</si>
  <si>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</si>
  <si>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</si>
  <si>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</si>
  <si>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</si>
  <si>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</si>
  <si>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</si>
  <si>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</si>
  <si>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</si>
  <si>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</si>
  <si>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</si>
  <si>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</si>
  <si>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</si>
  <si>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</si>
  <si>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</si>
  <si>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</si>
  <si>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ТП-865 (3шт.)</t>
  </si>
  <si>
    <t>E_18/1.3.7.1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</si>
  <si>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</si>
  <si>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</si>
  <si>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</si>
  <si>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</si>
  <si>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</si>
  <si>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</si>
  <si>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</si>
  <si>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</si>
  <si>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</si>
  <si>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</si>
  <si>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</si>
  <si>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</si>
  <si>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</si>
  <si>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</si>
  <si>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</si>
  <si>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</si>
  <si>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1х400) ТП-269</t>
  </si>
  <si>
    <t>I_18/1.3.5.13</t>
  </si>
  <si>
    <t>Реконструкция высоковольтного оборудования (замена трансформаторов 1х400) ТП-1366</t>
  </si>
  <si>
    <t>I_18/1.3.5.3</t>
  </si>
  <si>
    <t>Реконструкция высоковольтного оборудования (замена трансформаторов 1х400) ТП-12</t>
  </si>
  <si>
    <t>I_18/1.3.5.4</t>
  </si>
  <si>
    <t>Реконструкция высоковольтного оборудования (замена трансформаторов 1х400) ТП-249</t>
  </si>
  <si>
    <t>I_18/1.3.5.5</t>
  </si>
  <si>
    <t>Реконструкция высоковольтного оборудования (замена трансформаторов 1х400) ТП-578</t>
  </si>
  <si>
    <t>I_18/1.3.5.6</t>
  </si>
  <si>
    <t>Реконструкция высоковольтного оборудования (замена трансформаторов 1х400) ТП-90</t>
  </si>
  <si>
    <t>I_18/1.3.5.7</t>
  </si>
  <si>
    <t>Реконструкция высоковольтного оборудования (замена трансформаторов 1х400) ТП-371</t>
  </si>
  <si>
    <t>I_18/1.3.5.8</t>
  </si>
  <si>
    <t>Реконструкция высоковольтного оборудования (замена трансформаторов 1х400) ТП-1609</t>
  </si>
  <si>
    <t>I_18/1.3.5.9</t>
  </si>
  <si>
    <t>Реконструкция высоковольтного оборудования (замена трансформаторов 1х400) ТП-1024</t>
  </si>
  <si>
    <t>I_18/1.3.5.10</t>
  </si>
  <si>
    <t>Реконструкция высоковольтного оборудования (замена трансформаторов 1х400) ТП-1080</t>
  </si>
  <si>
    <t>I_18/1.3.5.11</t>
  </si>
  <si>
    <t>Реконструкция высоковольтного оборудования (замена трансформаторов 1х400) ТП-118</t>
  </si>
  <si>
    <t>I_18/1.3.5.12</t>
  </si>
  <si>
    <t>Реконструкция высоковольтного оборудования (замена трансформаторов 1х400) ТП-542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</si>
  <si>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</si>
  <si>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</si>
  <si>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</si>
  <si>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</si>
  <si>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I_18/1.3.5.14</t>
  </si>
  <si>
    <t>Реконструкция высоковольтного оборудования (замена трансформаторов 2х630) в ТП-1260</t>
  </si>
  <si>
    <t>I_18/1.3.5.15</t>
  </si>
  <si>
    <t>Реконструкция высоковольтного оборудования (замена трансформаторов 1х630) в ТП-1869</t>
  </si>
  <si>
    <t>I_18/1.3.5.16</t>
  </si>
  <si>
    <t>Реконструкция высоковольтного оборудования (замена трансформаторов 2х630) в ТП-1026</t>
  </si>
  <si>
    <t>I_18/1.3.5.17</t>
  </si>
  <si>
    <t>Реконструкция высоковольтного оборудования (замена трансформаторов 2х630) в ТП-1193</t>
  </si>
  <si>
    <t>I_18/1.3.5.18</t>
  </si>
  <si>
    <t>Реконструкция высоковольтного оборудования (замена трансформаторов 1х630) в ТП-14А</t>
  </si>
  <si>
    <t>I_18/1.3.5.19</t>
  </si>
  <si>
    <t>Реконструкция высоковольтного оборудования (замена трансформаторов 1х630) в ТП-1888</t>
  </si>
  <si>
    <t>I_18/1.3.5.20</t>
  </si>
  <si>
    <t>Реконструкция высоковольтного оборудования (замена трансформаторов 2х630) в ТП-445</t>
  </si>
  <si>
    <t>I_18/1.3.5.21</t>
  </si>
  <si>
    <t>1.2.1.3</t>
  </si>
  <si>
    <t>Реконструкция высоковольтного оборудования ( установка трансформаторов 2х1000 кВА) в  ТП-637</t>
  </si>
  <si>
    <t>I_18/1.3.5.22</t>
  </si>
  <si>
    <t>Вынос КТП-1622 п.Репное (Когтев С.А.)</t>
  </si>
  <si>
    <t>G_16/1.3.7.8</t>
  </si>
  <si>
    <t>Замена масляных выключателей на  вакуумные выключатели в РП-35 (9шт.)</t>
  </si>
  <si>
    <t>G_16/1.3.4.2</t>
  </si>
  <si>
    <t>Вынос КТП-1040, ул. Миронова</t>
  </si>
  <si>
    <t>I_18/2.2.6.9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</si>
  <si>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</si>
  <si>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</si>
  <si>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</si>
  <si>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</si>
  <si>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</si>
  <si>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</si>
  <si>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</si>
  <si>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ТП-1007 КЛ-1(ОАО "Центрторг") Генерала Лизюкова,62</t>
  </si>
  <si>
    <t>F_15/1.1.3.28</t>
  </si>
  <si>
    <t>РП-43 2КЛ-1кВ ВРУ общежития, ул.Ломоносова,87 (МУП "ВГЭС")</t>
  </si>
  <si>
    <t>F_15/1.1.3.26</t>
  </si>
  <si>
    <t>РП-93-ТП-1576 вынос 2КЛ-10кВ из зоны застройки Ворошилова 1/А (ООО Энергия)</t>
  </si>
  <si>
    <t>F_15/1.1.3.27</t>
  </si>
  <si>
    <t>Платонова 15 вынос КЛ-6 кВ ТП-140-ТП-1239,ТП-19-ТП-1239(Воронежбетон)</t>
  </si>
  <si>
    <t>F_15/1.1.3.29</t>
  </si>
  <si>
    <t>РП-34-ПС-9 фид.4,5 вынос 2КЛ-6кВ из частного сектора пер.Тимирязева(Воронежская горэлектросеть)</t>
  </si>
  <si>
    <t>F_15/1.1.3.30</t>
  </si>
  <si>
    <t>ТП-907-ТП-1027 пер.Молдавский,2 (ООО "Агропромстрой")</t>
  </si>
  <si>
    <t>F_15/1.1.3.31</t>
  </si>
  <si>
    <t>ТП-533-ТП-150 2КЛ-6 кВ (МУП "Воронежская горэлектросеть")</t>
  </si>
  <si>
    <t>G_16/1.1.5.5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</si>
  <si>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</si>
  <si>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</si>
  <si>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</si>
  <si>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</si>
  <si>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</si>
  <si>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</si>
  <si>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</si>
  <si>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</si>
  <si>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6,10кВ ТП-366н - ТП-205н (протяженность по трассе 0,47км)</t>
  </si>
  <si>
    <t>H_17/1.1.4.4</t>
  </si>
  <si>
    <t>Реконструкция КЛ  6,10кВ ТП-231-КТП-1154  (протяженность по трассе 0,55км)</t>
  </si>
  <si>
    <t>H_17/1.1.4.5</t>
  </si>
  <si>
    <t>ТП-179, КЛ-1кВ ул. Революции 1905 года, 82/Б (ООО ТД "Рекорд-Сервис")</t>
  </si>
  <si>
    <t>H_17/1.1.4.18</t>
  </si>
  <si>
    <t>ТП-1795 ВЛИ-0,4кВ. пер.Хуторской 4 (Мшецян М.В)</t>
  </si>
  <si>
    <t>H_17/1.1.4.17</t>
  </si>
  <si>
    <t>Вынос КЛ-6кВ ТП-460-ТП-251 и ТП-1008-ТП-1796,2КЛ-1кВ ТП-460-ж.д.36 ул.Пирогова (РемСтрой)</t>
  </si>
  <si>
    <t>H_17/1.1.4.14</t>
  </si>
  <si>
    <t xml:space="preserve">Вынос КЛ-6кВ: ТП-1093-ТП-1757, ТП-1098-ТП-1757, ТП-1196-ТП-1757 из зоны стр-ва Корольковой, 59,61 </t>
  </si>
  <si>
    <t>H_17/1.1.4.15</t>
  </si>
  <si>
    <t>Замена КЛ-1 кВ: ТП-1288 - ВРУ жилого дома, ул. Менделеева, 18/А (МУП ВГЭС)</t>
  </si>
  <si>
    <t>H_17/1.1.4.16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</si>
  <si>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</si>
  <si>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</si>
  <si>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</si>
  <si>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</si>
  <si>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</si>
  <si>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</si>
  <si>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</si>
  <si>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</si>
  <si>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</si>
  <si>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</si>
  <si>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</si>
  <si>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</si>
  <si>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</si>
  <si>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</si>
  <si>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ВЛ-0,4 кВ  от ТП- 72  с монтажом кабельных линий (протяженность по трассе 7,4км)</t>
  </si>
  <si>
    <t>I_18/1.1.1.5</t>
  </si>
  <si>
    <t>Монтаж ВЛ-0,4кВ на СИП  (протяженностю по трассе 1,9 км)</t>
  </si>
  <si>
    <t>I_18/1.1.А.</t>
  </si>
  <si>
    <t>Реконструкция ВЛ-0,4кВ ТП-932 (протяженностью по трассе 0,138 км)</t>
  </si>
  <si>
    <t>I_18/1.1.Б.</t>
  </si>
  <si>
    <t>Реконструкция ВЛ-0,4кВ РП-39 (протяженностью по трассе 0,035 км)</t>
  </si>
  <si>
    <t>I_18/1.1.1.А.</t>
  </si>
  <si>
    <t>Реконструкция ВЛ-0,4кВ ТП-293 (протяженностью по трассе 0,130 км)</t>
  </si>
  <si>
    <t>I_18/1.1.2.А.</t>
  </si>
  <si>
    <t>Реконструкция ВЛ-0,4кВ ТП-1103 (протяженностью по трассе 0,058 км)</t>
  </si>
  <si>
    <t>I_18/1.1.3.А.</t>
  </si>
  <si>
    <t>Реконструкция ВЛ-0,4кВ ТП-371 (протяженностью по трассе 0,364 км)</t>
  </si>
  <si>
    <t>I_18/1.1.4.А.</t>
  </si>
  <si>
    <t>Реконструкция ВЛ-0,4кВ ТП-35 (протяженностью по трассе 0,146 км)</t>
  </si>
  <si>
    <t>I_18/1.1.5.А.</t>
  </si>
  <si>
    <t>Реконструкция ВЛ-0,4кВ ТП-826 (протяженностью по трассе 0,048км)</t>
  </si>
  <si>
    <t>I_18/1.1.6.А.</t>
  </si>
  <si>
    <t>Реконструкция ВЛ-0,4кВ ТП-1622 (протяженностью по трассе 0,328 км)ТП-1622</t>
  </si>
  <si>
    <t>I_18/1.1.7.А.</t>
  </si>
  <si>
    <t>Реконструкция ВЛ-0,4кВ ТП-169 (протяженностью по трассе 0,164 км)</t>
  </si>
  <si>
    <t>I_18/1.1.9.А.</t>
  </si>
  <si>
    <t>Реконструкция ВЛ-0,4кВ ТП-823 (протяженностью по трассе 0,052км)</t>
  </si>
  <si>
    <t>I_18/1.2.0.А.</t>
  </si>
  <si>
    <t>Реконструкция ВЛ-0,4кВ ТП-182 (протяженностью по трассе 1,128 км)</t>
  </si>
  <si>
    <t>I_18/1.2.1.А.</t>
  </si>
  <si>
    <t>Реконструкция ВЛ-0,4кВ ТП-356 (протяженностью по трассе 0,076 км)</t>
  </si>
  <si>
    <t>I_18/1.2.2.А.</t>
  </si>
  <si>
    <t>Реконструкция ВЛ-0,4кВ ТП-491 (протяженностью по трассе 0,135 км)</t>
  </si>
  <si>
    <t>I_18/1.1.1.7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</si>
  <si>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</si>
  <si>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</si>
  <si>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</si>
  <si>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</si>
  <si>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</si>
  <si>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</si>
  <si>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</si>
  <si>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</si>
  <si>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</si>
  <si>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</si>
  <si>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</si>
  <si>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</si>
  <si>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</si>
  <si>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</si>
  <si>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ТП-824 - ЦТП (протяженность по трассе 0,104 км)</t>
  </si>
  <si>
    <t>E_18/1.1.2.12</t>
  </si>
  <si>
    <t xml:space="preserve">Реконструкция КЛ 0,4 кВ ТП-384 до опоры №1 в ст. ул.Сухумская (протяженность по трассе 0,027км) </t>
  </si>
  <si>
    <t>E_18/1.1.2.13</t>
  </si>
  <si>
    <t>Реконструкция КЛ 0,4 кВ ТП-191 до опоры №1 в ст. ул.20 лет Октября (протяженность по трассе 0,072км)</t>
  </si>
  <si>
    <t>E_18/1.1.2.14</t>
  </si>
  <si>
    <t>Реконструкция КЛ 0,4 кВ ТП-471 - ж/д 36 пр. Революции (протяженность по трассе 0,072км)</t>
  </si>
  <si>
    <t>E_18/1.1.2.15</t>
  </si>
  <si>
    <t>Реконструкция КЛ 0,4 кВ ТП-708 - до нежилого помещения  ул.Новосибирская,19 (протяженность по трассе 0,088 км)</t>
  </si>
  <si>
    <t>E_18/1.1.2.16</t>
  </si>
  <si>
    <t>Реконструкция КЛ 0,4 кВ ТП-1075 - ул. Бульвар Победы, 10</t>
  </si>
  <si>
    <t>E_18/1.1.3.2</t>
  </si>
  <si>
    <t>Реконструкция КЛ 0,4 кВ ТП-1797 до ж/д 15 ул.Цимлянская</t>
  </si>
  <si>
    <t>E_18/1.1.3.3</t>
  </si>
  <si>
    <t>Реконструкция КЛ 0,4 кВ РП-42 - общежитие ул.Краснознаменная,14</t>
  </si>
  <si>
    <t>E_18/1.1.3.4</t>
  </si>
  <si>
    <t>Реконструкция КЛ 0,4 кВ ТП-799  до ЦТП- 47  ул.Лизюкова,81</t>
  </si>
  <si>
    <t>E_18/1.1.3.5</t>
  </si>
  <si>
    <t>Реконструкция КЛ 0,4 кВ ТП-841- до ВРУ лечебного корпуса ул.Революции 1905г.,22</t>
  </si>
  <si>
    <t>E_18/1.1.3.6</t>
  </si>
  <si>
    <t>Реконструкция КЛ 6,10кВ РП-49 - КТП-1062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</si>
  <si>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</si>
  <si>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</si>
  <si>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</si>
  <si>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</si>
  <si>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</si>
  <si>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</si>
  <si>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</si>
  <si>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</si>
  <si>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</si>
  <si>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</si>
  <si>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</si>
  <si>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</si>
  <si>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</si>
  <si>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</si>
  <si>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</si>
  <si>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</si>
  <si>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</si>
  <si>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</si>
  <si>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</si>
  <si>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Реконструкция КЛ 6,10кВ РП-50 - ТП-1051 (протяженность по трассе 0,007км)</t>
  </si>
  <si>
    <t>I_18/1.1.3.17</t>
  </si>
  <si>
    <t>Реконструкция КЛ 6,10кВ  ТП-108 - ТП-408 (протяженность по трассе 0,046 км)</t>
  </si>
  <si>
    <t>I_18/1.1.3.18</t>
  </si>
  <si>
    <t>Реконструкция КЛ 6,10кВ  РП-66-ТП-408 (протяженность по трассе 0,044 км)</t>
  </si>
  <si>
    <t>I_18/1.1.3.19</t>
  </si>
  <si>
    <t>Реконструкция КЛ 6,10кВ РП-42 - ТП-345</t>
  </si>
  <si>
    <t>I_18/1.1.3.24</t>
  </si>
  <si>
    <t>Реконструкция КЛ 6,10кВ РП-34-ПС-9</t>
  </si>
  <si>
    <t>I_18/1.1.3.25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</si>
  <si>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</si>
  <si>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</si>
  <si>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</si>
  <si>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</si>
  <si>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</si>
  <si>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</si>
  <si>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</si>
  <si>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</si>
  <si>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(2шт.)</t>
  </si>
  <si>
    <t>E_18/2.2.3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</si>
  <si>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</si>
  <si>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</si>
  <si>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</si>
  <si>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</si>
  <si>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</si>
  <si>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</si>
  <si>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</si>
  <si>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</si>
  <si>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</si>
  <si>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</si>
  <si>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</si>
  <si>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</si>
  <si>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</si>
  <si>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</si>
  <si>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</si>
  <si>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</si>
  <si>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</si>
  <si>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</si>
  <si>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</si>
  <si>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</si>
  <si>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</si>
  <si>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</si>
  <si>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</si>
  <si>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</si>
  <si>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</si>
  <si>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</si>
  <si>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</si>
  <si>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</si>
  <si>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</si>
  <si>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</si>
  <si>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</si>
  <si>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</si>
  <si>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</si>
  <si>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</si>
  <si>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Прокладка 2КЛ-10 кВ  от ПС-12 до РП-17(усиление ф.12,ф.25) (протяженность по трассе 9,30км)</t>
  </si>
  <si>
    <t>G_16/2.1.1</t>
  </si>
  <si>
    <t>Стр-во БКТП с трансформатором 630/6/0,4 кВА в сети ТП-405, КЛ 1кВ, 10кВ ул.Курортная 31</t>
  </si>
  <si>
    <t>G_16/2.2.7.7</t>
  </si>
  <si>
    <t>Устройство внутреннего отопления на участках, ул. Кривошеина, д. 25а</t>
  </si>
  <si>
    <t>H_17/1.5.14</t>
  </si>
  <si>
    <t>Строительство модульного экрана по адресу К. Маркса, д.65</t>
  </si>
  <si>
    <t>H_17/2.1.1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</si>
  <si>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</si>
  <si>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</si>
  <si>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</si>
  <si>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</si>
  <si>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</si>
  <si>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</si>
  <si>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</si>
  <si>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</si>
  <si>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Прокладка КЛ-6 кВ ПС "Южная" - ТП-1153 (протяженностью по трассе 16,00км)</t>
  </si>
  <si>
    <t>I_18/2.2.3.2</t>
  </si>
  <si>
    <t>Прокладка КЛ-0,4кВ к ТП, РП (протяженность по трассе  4,1 км)</t>
  </si>
  <si>
    <t>I_18/2.2.5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</si>
  <si>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</si>
  <si>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</si>
  <si>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</si>
  <si>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</si>
  <si>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</si>
  <si>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</si>
  <si>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</si>
  <si>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</si>
  <si>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</si>
  <si>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</si>
  <si>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</si>
  <si>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I_18/2.2.6.8</t>
  </si>
  <si>
    <t>Строительство КЛ-0,4 кВ ТП-232  до М-18 в сторону ж/д 82 ул.Ф.Энгельса</t>
  </si>
  <si>
    <t>I_18/2.2.7.0</t>
  </si>
  <si>
    <t>Строительство КЛ-0,4 кВ ТП-1361 - теннистный корт ул.Краснозвездная,101А</t>
  </si>
  <si>
    <t>I_18/2.2.7.1</t>
  </si>
  <si>
    <t>ТП-563-  до кафе ж/д №24 пр.Патриотов</t>
  </si>
  <si>
    <t>I_18/2.2.7.2</t>
  </si>
  <si>
    <t>Строительство КЛ-0,4 кВ БКТП-1883 до р.щ. в сторону ул.Черенкова,8А</t>
  </si>
  <si>
    <t>I_18/2.2.7.3</t>
  </si>
  <si>
    <t>Строительство КЛ-0,4 кВ РП-39 до опоры №1 пр.Патриотов</t>
  </si>
  <si>
    <t>I_18/2.2.7.4</t>
  </si>
  <si>
    <t>Строительство КЛ-0,4 кВ ТП-391 до опоры №39 ул.Дорожная</t>
  </si>
  <si>
    <t>I_18/2.2.7.5</t>
  </si>
  <si>
    <t>Строительство КЛ-0,4 кВ ТП-1124 до оп.№1 ул.Беговая</t>
  </si>
  <si>
    <t>I_18/2.2.7.6</t>
  </si>
  <si>
    <t>Строительство КЛ-0,4 кВ ТП-1193 до ж/д 13/В ул. В. Невского</t>
  </si>
  <si>
    <t>I_18/2.2.7.7</t>
  </si>
  <si>
    <t>Строительство КЛ-0,4 кВТП-129 до ВРУ здания ул.Никитинская,52</t>
  </si>
  <si>
    <t>I_18/2.2.7.8</t>
  </si>
  <si>
    <t>Строительство КЛ-0,4 кВ ТП-501- от оп.№3 до ж/д 9 ул. Плехановская</t>
  </si>
  <si>
    <t>I_18/2.2.7.9</t>
  </si>
  <si>
    <t>Строительство КЛ-0,4 кВТП-492 до оп.№1 ул.Ярославская</t>
  </si>
  <si>
    <t>I_18/2.2.7.10</t>
  </si>
  <si>
    <t>Строительство КЛ-0,4 кВ ТП-35 до оп.№1 ул.Матросова</t>
  </si>
  <si>
    <t>I_18/2.2.7.11</t>
  </si>
  <si>
    <t>Строительство КЛ-0,4 кВ ТП-1622 до оп.№1 ул.Воробьевская</t>
  </si>
  <si>
    <t>I_18/2.2.7.12</t>
  </si>
  <si>
    <t>Строительство КЛ-0,4 кВ ТП-179 до оп.№5 в сторону ул. Революции 1905г.,82/б</t>
  </si>
  <si>
    <t>I_18/2.2.7.13</t>
  </si>
  <si>
    <t>Строительство КЛ-0,4 кВ ТП-356 до оп.№1 ул.Володарского</t>
  </si>
  <si>
    <t>I_18/2.2.7.14</t>
  </si>
  <si>
    <t>Прокладка КЛ-6 кВ  от ТП-118 до места соединения с КЛ ТП-1815</t>
  </si>
  <si>
    <t>Строительство КЛ-0,4 кВ: ТП-1042, ул. Дорожная, 19/Б (ООО "МАРКУС")</t>
  </si>
  <si>
    <t>I_18/2.2.7.17</t>
  </si>
  <si>
    <t>Строительство КЛ-0,4 кВ ТП-445 до опоры №1 ул. Матросова</t>
  </si>
  <si>
    <t>I_18/2.2.7.18</t>
  </si>
  <si>
    <t>Строительство КЛ-0,4 кВ ТП-823 до муфты в ст..ул.Острогожская,150/1</t>
  </si>
  <si>
    <t>I_18/2.2.7.19</t>
  </si>
  <si>
    <t>Строительство КЛ-0,4 кВТП-823- до опоры №63 ул.Острогожская</t>
  </si>
  <si>
    <t>I_18/2.2.7.20</t>
  </si>
  <si>
    <t xml:space="preserve">Строительство КЛ-0,4 кВ ТП-269 до гр. зем. уч. ул. Остужева, 41/В </t>
  </si>
  <si>
    <t>I_18/2.2.7.21</t>
  </si>
  <si>
    <t>Строительство КЛ-0,4 кВ ТП-293 до оп.№1 ул.Некрасова(протяженностью 0,024км)</t>
  </si>
  <si>
    <t>I_18/2.2.7.28</t>
  </si>
  <si>
    <t>Строительство КЛ-0,4 кВ ТП-491 до оп.№1 ул.Новосибирская(протяженностью 0,023км)</t>
  </si>
  <si>
    <t>I_18/2.2.7.29</t>
  </si>
  <si>
    <t>Строительство КЛ-10кВ ТП-1040 до муфты в сторону ТП-1277 (протяженностью 0,014км)</t>
  </si>
  <si>
    <t>I_18/2.2.7.30</t>
  </si>
  <si>
    <t>Строительство КЛ-10кВ ТП-1040 до муфты в сторону ТП-1243 (протяженностью 0,013км)</t>
  </si>
  <si>
    <t>I_18/2.2.7.31</t>
  </si>
  <si>
    <t>Строительство КЛ-0,4кВ ТП-1040 до муфты в сторону ТТУ ул Миронова (протяженностью 0,017км)</t>
  </si>
  <si>
    <t>I_18/2.2.7.32</t>
  </si>
  <si>
    <t>Строительство КЛ-0,4кВ ТП-182 до опоры №1 ул.Пирогова (протяженностью 0,029 км)</t>
  </si>
  <si>
    <t>I_18/2.2.7.33</t>
  </si>
  <si>
    <t>Стр-во КТП 1х250 взамен КТП-1324 по адресу:  Садовое кольцо,1-е Мая</t>
  </si>
  <si>
    <t>Стр-во КТП 1х250 взамен КТП-1024 по адресу:  ул.Ленина</t>
  </si>
  <si>
    <t>I_18/2.2.6.10</t>
  </si>
  <si>
    <t>Стр-во КТП 1х250 взамен КТП-968 по адресу:  ул.9 Января,254А</t>
  </si>
  <si>
    <t>I_18/2.2.6.11</t>
  </si>
  <si>
    <t>Стр-во КТП 1х250 взамен КТП-622 по адресу:  ул.206 Стр. дивизии,238</t>
  </si>
  <si>
    <t>I_18/2.2.6.12</t>
  </si>
  <si>
    <t>Стр-во КТП 1х250 взамен КТП-621 по адресу:  ул.Горняков,317</t>
  </si>
  <si>
    <t>I_18/2.2.6.13</t>
  </si>
  <si>
    <t>Стр-во КТП 1х250 взамен КТП-552 по адресу:  ул.Степанова,141</t>
  </si>
  <si>
    <t>I_18/2.2.6.14</t>
  </si>
  <si>
    <t>Стр-во КТП 1х250 взамен КТП-505 по адресу:  пр. Рабочий,38</t>
  </si>
  <si>
    <t>I_18/2.2.6.15</t>
  </si>
  <si>
    <t>Стр-во КТП 1х250 взамен КТП-312 по адресу: п.Сомово,Маклок</t>
  </si>
  <si>
    <t>I_18/2.2.6.16</t>
  </si>
  <si>
    <t>Стр-во КТП 1х250 взамен КТП-136 по адресу: Ботанический сад ,ВГУ</t>
  </si>
  <si>
    <t>I_18/2.2.6.17</t>
  </si>
  <si>
    <t>Стр-во КТП 1х250 взамен КТП-131 по адресу: ул. Пешестрелецкая,97</t>
  </si>
  <si>
    <t>I_18/2.2.6.18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</si>
  <si>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</si>
  <si>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</si>
  <si>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</si>
  <si>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</si>
  <si>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Приобретение автотранспорта для производственой деятельности (Газон-NEXT АП-18-1шт.,Газон-NEXT бортовой-1шт.,Автомобиль ГАЗЕЛЬ-2705 -3шт., Экскаватор ТЕREX TLB 825 -1шт.,легковой автомобиль УАЗ-39099-2шт.,)</t>
  </si>
  <si>
    <t>H_17/1.3.9.2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</si>
  <si>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</si>
  <si>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E_18/1.3.12.1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</si>
  <si>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</si>
  <si>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</si>
  <si>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 xml:space="preserve"> Строительство КЛ-10 кВ РП-68-ТП-1879 склады ул.Остужева 52/н протяженностью 2,2 км. по договору Т.П. (свыше 670 кВт) №475 от 03.06.2016</t>
  </si>
  <si>
    <t>E_18/00023</t>
  </si>
  <si>
    <t>нд</t>
  </si>
  <si>
    <t>Проведена реконструкция для осуществления технологического присоединения.</t>
  </si>
  <si>
    <t>Объект переходящий по инвестиционной программе 2016 года.</t>
  </si>
  <si>
    <t>Объект переходящий по инвестиционной программе 2017 года.</t>
  </si>
  <si>
    <t>Уточнение ПСД, снижение стоимости работ.</t>
  </si>
  <si>
    <t>Перенос сроков выполнения работ  на 1 квартал 2019  года в связи с проведением торговых процедур.</t>
  </si>
  <si>
    <t>Уточнение ПСД, увеличение стоимости работ.</t>
  </si>
  <si>
    <t>Вынос ЛЭП.Оказание услуг по снятию ограничений в использовании земельного участка по обращению.</t>
  </si>
  <si>
    <t>Объект переходящий по инвестиционной программе 2015 года.</t>
  </si>
  <si>
    <t>Ликвидация последствий аварии.</t>
  </si>
  <si>
    <t>Выполнены проектные работы по инвестиционной программе 2019 года.</t>
  </si>
  <si>
    <t>Объект переходящий по инвестиционной программе 2016 года. Выполнены проектные работы.</t>
  </si>
  <si>
    <t>Приобретение автотранспорта по инвестиционной программе 2017 года.</t>
  </si>
  <si>
    <t>Перенос сроков приобретения оборудования  на 1 квартал 2019  года в связи с проведением торговых процедур.</t>
  </si>
  <si>
    <t>Перенос сроков приобретения автотранспорта  на 1 квартал 2019  года в связи с проведением торговых процедур.</t>
  </si>
  <si>
    <t xml:space="preserve">Утвержденные плановые значения показателей приведены в соответствии с приказом департамента жилищно-коммунального хозяйства и энергетики Воронежской области от 02.10.2018 г. № 194  </t>
  </si>
  <si>
    <t>Год раскрытия информации:2019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</si>
</sst>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  <numFmt numFmtId="168" formatCode="0.00000"/>
  </numFmts>
  <fonts count="46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6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0" fillId="0" borderId="0"/>
    <xf numFmtId="0" fontId="30" fillId="0" borderId="0"/>
    <xf numFmtId="0" fontId="10" fillId="0" borderId="0"/>
    <xf numFmtId="0" fontId="32" fillId="0" borderId="0"/>
    <xf numFmtId="0" fontId="32" fillId="0" borderId="0"/>
    <xf numFmtId="164" fontId="10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6" fillId="0" borderId="0"/>
    <xf numFmtId="0" fontId="11" fillId="0" borderId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5">
    <xf numFmtId="0" fontId="0" fillId="0" borderId="0" xfId="0"/>
    <xf numFmtId="0" fontId="11" fillId="24" borderId="0" xfId="37" applyFont="1" applyFill="1"/>
    <xf numFmtId="0" fontId="33" fillId="24" borderId="0" xfId="37" applyFont="1" applyFill="1" applyAlignment="1">
      <alignment horizontal="right" vertical="center"/>
    </xf>
    <xf numFmtId="0" fontId="33" fillId="24" borderId="0" xfId="37" applyFont="1" applyFill="1" applyAlignment="1">
      <alignment horizontal="right"/>
    </xf>
    <xf numFmtId="0" fontId="11" fillId="24" borderId="0" xfId="37" applyFont="1" applyFill="1" applyBorder="1"/>
    <xf numFmtId="0" fontId="31" fillId="24" borderId="0" xfId="54" applyFont="1" applyFill="1" applyAlignment="1">
      <alignment vertical="center"/>
    </xf>
    <xf numFmtId="0" fontId="31" fillId="24" borderId="0" xfId="54" applyFont="1" applyFill="1" applyAlignment="1">
      <alignment horizontal="center" vertical="center"/>
    </xf>
    <xf numFmtId="0" fontId="11" fillId="24" borderId="10" xfId="37" applyFont="1" applyFill="1" applyBorder="1" applyAlignment="1">
      <alignment horizontal="center" vertical="center" wrapText="1"/>
    </xf>
    <xf numFmtId="0" fontId="33" fillId="24" borderId="0" xfId="37" applyFont="1" applyFill="1" applyBorder="1" applyAlignment="1"/>
    <xf numFmtId="0" fontId="33" fillId="24" borderId="0" xfId="37" applyFont="1" applyFill="1" applyAlignment="1">
      <alignment wrapText="1"/>
    </xf>
    <xf numFmtId="0" fontId="33" fillId="24" borderId="0" xfId="37" applyFont="1" applyFill="1" applyBorder="1" applyAlignment="1">
      <alignment horizontal="center"/>
    </xf>
    <xf numFmtId="0" fontId="33" fillId="24" borderId="0" xfId="0" applyFont="1" applyFill="1" applyAlignment="1"/>
    <xf numFmtId="0" fontId="38" fillId="24" borderId="0" xfId="54" applyFont="1" applyFill="1" applyAlignment="1">
      <alignment vertical="center"/>
    </xf>
    <xf numFmtId="0" fontId="34" fillId="24" borderId="0" xfId="54" applyFont="1" applyFill="1" applyAlignment="1">
      <alignment vertical="center"/>
    </xf>
    <xf numFmtId="0" fontId="11" fillId="24" borderId="0" xfId="37" applyFont="1" applyFill="1" applyAlignment="1"/>
    <xf numFmtId="0" fontId="11" fillId="24" borderId="20" xfId="37" applyFont="1" applyFill="1" applyBorder="1" applyAlignment="1"/>
    <xf numFmtId="0" fontId="11" fillId="24" borderId="20" xfId="37" applyFont="1" applyFill="1" applyBorder="1" applyAlignment="1">
      <alignment vertical="center" wrapText="1"/>
    </xf>
    <xf numFmtId="0" fontId="39" fillId="24" borderId="10" xfId="0" quotePrefix="1" applyFont="1" applyFill="1" applyBorder="1" applyAlignment="1">
      <alignment vertical="top"/>
    </xf>
    <xf numFmtId="0" fontId="39" fillId="24" borderId="10" xfId="0" applyFont="1" applyFill="1" applyBorder="1" applyAlignment="1">
      <alignment vertical="top" wrapText="1"/>
    </xf>
    <xf numFmtId="0" fontId="39" fillId="24" borderId="10" xfId="0" applyFont="1" applyFill="1" applyBorder="1" applyAlignment="1">
      <alignment vertical="top"/>
    </xf>
    <xf numFmtId="0" fontId="40" fillId="24" borderId="10" xfId="0" quotePrefix="1" applyFont="1" applyFill="1" applyBorder="1" applyAlignment="1">
      <alignment vertical="top"/>
    </xf>
    <xf numFmtId="0" fontId="40" fillId="24" borderId="10" xfId="0" applyFont="1" applyFill="1" applyBorder="1" applyAlignment="1">
      <alignment vertical="top" wrapText="1"/>
    </xf>
    <xf numFmtId="0" fontId="40" fillId="24" borderId="10" xfId="0" applyFont="1" applyFill="1" applyBorder="1" applyAlignment="1">
      <alignment vertical="top"/>
    </xf>
    <xf numFmtId="0" fontId="41" fillId="24" borderId="10" xfId="0" quotePrefix="1" applyFont="1" applyFill="1" applyBorder="1"/>
    <xf numFmtId="0" fontId="40" fillId="24" borderId="10" xfId="0" applyFont="1" applyFill="1" applyBorder="1" applyAlignment="1">
      <alignment wrapText="1"/>
    </xf>
    <xf numFmtId="0" fontId="41" fillId="24" borderId="10" xfId="0" applyFont="1" applyFill="1" applyBorder="1"/>
    <xf numFmtId="1" fontId="42" fillId="24" borderId="10" xfId="37" quotePrefix="1" applyNumberFormat="1" applyFont="1" applyFill="1" applyBorder="1" applyAlignment="1">
      <alignment vertical="center"/>
    </xf>
    <xf numFmtId="1" fontId="43" fillId="24" borderId="10" xfId="37" applyNumberFormat="1" applyFont="1" applyFill="1" applyBorder="1" applyAlignment="1">
      <alignment vertical="center" wrapText="1"/>
    </xf>
    <xf numFmtId="1" fontId="43" fillId="24" borderId="10" xfId="37" applyNumberFormat="1" applyFont="1" applyFill="1" applyBorder="1" applyAlignment="1">
      <alignment vertical="center"/>
    </xf>
    <xf numFmtId="0" fontId="41" fillId="24" borderId="10" xfId="0" applyFont="1" applyFill="1" applyBorder="1" applyAlignment="1">
      <alignment vertical="top" wrapText="1"/>
    </xf>
    <xf numFmtId="0" fontId="41" fillId="24" borderId="10" xfId="0" applyFont="1" applyFill="1" applyBorder="1" applyAlignment="1">
      <alignment vertical="top"/>
    </xf>
    <xf numFmtId="0" fontId="41" fillId="24" borderId="10" xfId="0" applyFont="1" applyFill="1" applyBorder="1" applyAlignment="1">
      <alignment wrapText="1"/>
    </xf>
    <xf numFmtId="0" fontId="41" fillId="24" borderId="10" xfId="0" quotePrefix="1" applyFont="1" applyFill="1" applyBorder="1" applyAlignment="1">
      <alignment vertical="top" wrapText="1"/>
    </xf>
    <xf numFmtId="0" fontId="44" fillId="24" borderId="10" xfId="0" quotePrefix="1" applyFont="1" applyFill="1" applyBorder="1" applyAlignment="1">
      <alignment vertical="top"/>
    </xf>
    <xf numFmtId="0" fontId="40" fillId="24" borderId="10" xfId="0" applyFont="1" applyFill="1" applyBorder="1" applyAlignment="1">
      <alignment vertical="center" wrapText="1"/>
    </xf>
    <xf numFmtId="4" fontId="40" fillId="24" borderId="10" xfId="0" applyNumberFormat="1" applyFont="1" applyFill="1" applyBorder="1" applyAlignment="1">
      <alignment vertical="center"/>
    </xf>
    <xf numFmtId="1" fontId="11" fillId="24" borderId="10" xfId="37" quotePrefix="1" applyNumberFormat="1" applyFont="1" applyFill="1" applyBorder="1" applyAlignment="1">
      <alignment vertical="center"/>
    </xf>
    <xf numFmtId="1" fontId="41" fillId="24" borderId="10" xfId="37" applyNumberFormat="1" applyFont="1" applyFill="1" applyBorder="1" applyAlignment="1">
      <alignment vertical="center" wrapText="1"/>
    </xf>
    <xf numFmtId="1" fontId="41" fillId="24" borderId="10" xfId="37" applyNumberFormat="1" applyFont="1" applyFill="1" applyBorder="1" applyAlignment="1">
      <alignment vertical="center"/>
    </xf>
    <xf numFmtId="0" fontId="41" fillId="24" borderId="10" xfId="0" applyFont="1" applyFill="1" applyBorder="1" applyAlignment="1">
      <alignment vertical="center" wrapText="1"/>
    </xf>
    <xf numFmtId="0" fontId="45" fillId="24" borderId="10" xfId="0" quotePrefix="1" applyFont="1" applyFill="1" applyBorder="1"/>
    <xf numFmtId="4" fontId="41" fillId="24" borderId="10" xfId="0" applyNumberFormat="1" applyFont="1" applyFill="1" applyBorder="1" applyAlignment="1">
      <alignment vertical="center"/>
    </xf>
    <xf numFmtId="167" fontId="43" fillId="24" borderId="10" xfId="0" applyNumberFormat="1" applyFont="1" applyFill="1" applyBorder="1" applyAlignment="1">
      <alignment vertical="center" wrapText="1"/>
    </xf>
    <xf numFmtId="167" fontId="41" fillId="24" borderId="10" xfId="0" applyNumberFormat="1" applyFont="1" applyFill="1" applyBorder="1" applyAlignment="1">
      <alignment vertical="center" wrapText="1"/>
    </xf>
    <xf numFmtId="0" fontId="31" fillId="24" borderId="0" xfId="54" applyFont="1" applyFill="1" applyAlignment="1">
      <alignment horizontal="center" vertical="center"/>
    </xf>
    <xf numFmtId="0" fontId="11" fillId="24" borderId="10" xfId="37" applyFont="1" applyFill="1" applyBorder="1" applyAlignment="1">
      <alignment horizontal="center" vertical="center" wrapText="1"/>
    </xf>
    <xf numFmtId="0" fontId="11" fillId="24" borderId="15" xfId="37" applyFont="1" applyFill="1" applyBorder="1" applyAlignment="1">
      <alignment horizontal="center" vertical="center" wrapText="1"/>
    </xf>
    <xf numFmtId="0" fontId="33" fillId="24" borderId="0" xfId="37" applyFont="1" applyFill="1" applyBorder="1" applyAlignment="1">
      <alignment horizontal="center"/>
    </xf>
    <xf numFmtId="0" fontId="33" fillId="24" borderId="0" xfId="37" applyFont="1" applyFill="1" applyBorder="1" applyAlignment="1">
      <alignment horizontal="center"/>
    </xf>
    <xf numFmtId="0" fontId="31" fillId="24" borderId="0" xfId="54" applyFont="1" applyFill="1" applyAlignment="1">
      <alignment horizontal="center" vertical="center"/>
    </xf>
    <xf numFmtId="0" fontId="11" fillId="24" borderId="10" xfId="37" applyFont="1" applyFill="1" applyBorder="1" applyAlignment="1">
      <alignment horizontal="center" vertical="center" wrapText="1"/>
    </xf>
    <xf numFmtId="0" fontId="11" fillId="24" borderId="12" xfId="37" applyFont="1" applyFill="1" applyBorder="1" applyAlignment="1">
      <alignment horizontal="center" vertical="center" wrapText="1"/>
    </xf>
    <xf numFmtId="167" fontId="41" fillId="24" borderId="10" xfId="37" applyNumberFormat="1" applyFont="1" applyFill="1" applyBorder="1" applyAlignment="1">
      <alignment vertical="center" wrapText="1"/>
    </xf>
    <xf numFmtId="0" fontId="43" fillId="24" borderId="10" xfId="37" applyFont="1" applyFill="1" applyBorder="1" applyAlignment="1">
      <alignment horizontal="center" vertical="center" wrapText="1"/>
    </xf>
    <xf numFmtId="0" fontId="41" fillId="24" borderId="10" xfId="37" applyFont="1" applyFill="1" applyBorder="1" applyAlignment="1">
      <alignment horizontal="center" vertical="center" wrapText="1"/>
    </xf>
    <xf numFmtId="0" fontId="43" fillId="24" borderId="10" xfId="37" applyFont="1" applyFill="1" applyBorder="1" applyAlignment="1">
      <alignment horizontal="center" vertical="center"/>
    </xf>
    <xf numFmtId="0" fontId="43" fillId="24" borderId="10" xfId="37" applyFont="1" applyFill="1" applyBorder="1" applyAlignment="1">
      <alignment vertical="center" wrapText="1"/>
    </xf>
    <xf numFmtId="0" fontId="41" fillId="24" borderId="10" xfId="37" applyFont="1" applyFill="1" applyBorder="1" applyAlignment="1">
      <alignment vertical="center" wrapText="1"/>
    </xf>
    <xf numFmtId="0" fontId="43" fillId="24" borderId="10" xfId="37" applyFont="1" applyFill="1" applyBorder="1"/>
    <xf numFmtId="0" fontId="41" fillId="24" borderId="10" xfId="37" applyFont="1" applyFill="1" applyBorder="1"/>
    <xf numFmtId="167" fontId="11" fillId="24" borderId="20" xfId="37" applyNumberFormat="1" applyFont="1" applyFill="1" applyBorder="1" applyAlignment="1"/>
    <xf numFmtId="167" fontId="11" fillId="24" borderId="10" xfId="37" applyNumberFormat="1" applyFont="1" applyFill="1" applyBorder="1" applyAlignment="1">
      <alignment vertical="center" wrapText="1"/>
    </xf>
    <xf numFmtId="167" fontId="42" fillId="24" borderId="10" xfId="37" applyNumberFormat="1" applyFont="1" applyFill="1" applyBorder="1" applyAlignment="1">
      <alignment vertical="center" wrapText="1"/>
    </xf>
    <xf numFmtId="168" fontId="42" fillId="24" borderId="10" xfId="37" applyNumberFormat="1" applyFont="1" applyFill="1" applyBorder="1" applyAlignment="1">
      <alignment vertical="center" wrapText="1"/>
    </xf>
    <xf numFmtId="168" fontId="11" fillId="24" borderId="10" xfId="37" applyNumberFormat="1" applyFont="1" applyFill="1" applyBorder="1" applyAlignment="1">
      <alignment vertical="center" wrapText="1"/>
    </xf>
    <xf numFmtId="167" fontId="11" fillId="24" borderId="0" xfId="37" applyNumberFormat="1" applyFont="1" applyFill="1"/>
    <xf numFmtId="168" fontId="11" fillId="24" borderId="0" xfId="37" applyNumberFormat="1" applyFont="1" applyFill="1"/>
    <xf numFmtId="4" fontId="11" fillId="24" borderId="10" xfId="37" applyNumberFormat="1" applyFont="1" applyFill="1" applyBorder="1" applyAlignment="1">
      <alignment horizontal="right" vertical="center" wrapText="1"/>
    </xf>
    <xf numFmtId="4" fontId="43" fillId="24" borderId="10" xfId="37" applyNumberFormat="1" applyFont="1" applyFill="1" applyBorder="1" applyAlignment="1">
      <alignment horizontal="right" vertical="center" wrapText="1"/>
    </xf>
    <xf numFmtId="4" fontId="41" fillId="24" borderId="10" xfId="37" applyNumberFormat="1" applyFont="1" applyFill="1" applyBorder="1" applyAlignment="1">
      <alignment horizontal="right" vertical="center" wrapText="1"/>
    </xf>
    <xf numFmtId="4" fontId="42" fillId="24" borderId="10" xfId="37" applyNumberFormat="1" applyFont="1" applyFill="1" applyBorder="1" applyAlignment="1">
      <alignment horizontal="right" vertical="center" wrapText="1"/>
    </xf>
    <xf numFmtId="0" fontId="34" fillId="24" borderId="0" xfId="54" applyFont="1" applyFill="1" applyAlignment="1">
      <alignment horizontal="center" vertical="center"/>
    </xf>
    <xf numFmtId="0" fontId="34" fillId="25" borderId="0" xfId="54" applyFont="1" applyFill="1" applyAlignment="1">
      <alignment horizontal="center" vertical="center"/>
    </xf>
    <xf numFmtId="0" fontId="31" fillId="24" borderId="0" xfId="54" applyFont="1" applyFill="1" applyAlignment="1">
      <alignment horizontal="center" vertical="center"/>
    </xf>
    <xf numFmtId="0" fontId="31" fillId="25" borderId="0" xfId="54" applyFont="1" applyFill="1" applyAlignment="1">
      <alignment horizontal="center" vertical="center"/>
    </xf>
    <xf numFmtId="0" fontId="11" fillId="24" borderId="11" xfId="37" applyFont="1" applyFill="1" applyBorder="1" applyAlignment="1">
      <alignment horizontal="center" vertical="center" wrapText="1"/>
    </xf>
    <xf numFmtId="0" fontId="11" fillId="24" borderId="16" xfId="37" applyFont="1" applyFill="1" applyBorder="1" applyAlignment="1">
      <alignment horizontal="center" vertical="center" wrapText="1"/>
    </xf>
    <xf numFmtId="0" fontId="11" fillId="24" borderId="13" xfId="37" applyFont="1" applyFill="1" applyBorder="1" applyAlignment="1">
      <alignment horizontal="center" vertical="center" wrapText="1"/>
    </xf>
    <xf numFmtId="0" fontId="11" fillId="24" borderId="10" xfId="37" applyFont="1" applyFill="1" applyBorder="1" applyAlignment="1">
      <alignment horizontal="center" vertical="center" wrapText="1"/>
    </xf>
    <xf numFmtId="0" fontId="11" fillId="24" borderId="15" xfId="37" applyFont="1" applyFill="1" applyBorder="1" applyAlignment="1">
      <alignment horizontal="center" vertical="center" wrapText="1"/>
    </xf>
    <xf numFmtId="0" fontId="11" fillId="24" borderId="19" xfId="37" applyFont="1" applyFill="1" applyBorder="1" applyAlignment="1">
      <alignment horizontal="center" vertical="center" wrapText="1"/>
    </xf>
    <xf numFmtId="0" fontId="11" fillId="24" borderId="14" xfId="37" applyFont="1" applyFill="1" applyBorder="1" applyAlignment="1">
      <alignment horizontal="center" vertical="center" wrapText="1"/>
    </xf>
    <xf numFmtId="0" fontId="11" fillId="24" borderId="18" xfId="37" applyFont="1" applyFill="1" applyBorder="1" applyAlignment="1">
      <alignment horizontal="center" vertical="center" wrapText="1"/>
    </xf>
    <xf numFmtId="0" fontId="11" fillId="24" borderId="12" xfId="37" applyFont="1" applyFill="1" applyBorder="1" applyAlignment="1">
      <alignment horizontal="center" vertical="center" wrapText="1"/>
    </xf>
    <xf numFmtId="0" fontId="11" fillId="24" borderId="23" xfId="37" applyFont="1" applyFill="1" applyBorder="1" applyAlignment="1">
      <alignment horizontal="center" vertical="center" wrapText="1"/>
    </xf>
    <xf numFmtId="0" fontId="11" fillId="24" borderId="17" xfId="37" applyFont="1" applyFill="1" applyBorder="1" applyAlignment="1">
      <alignment horizontal="center" vertical="center" wrapText="1"/>
    </xf>
    <xf numFmtId="0" fontId="11" fillId="24" borderId="21" xfId="37" applyFont="1" applyFill="1" applyBorder="1" applyAlignment="1">
      <alignment horizontal="center" vertical="center" wrapText="1"/>
    </xf>
    <xf numFmtId="0" fontId="11" fillId="24" borderId="22" xfId="37" applyFont="1" applyFill="1" applyBorder="1" applyAlignment="1">
      <alignment horizontal="center" vertical="center" wrapText="1"/>
    </xf>
    <xf numFmtId="0" fontId="33" fillId="24" borderId="0" xfId="37" applyFont="1" applyFill="1" applyBorder="1" applyAlignment="1">
      <alignment horizontal="center"/>
    </xf>
    <xf numFmtId="0" fontId="33" fillId="25" borderId="0" xfId="37" applyFont="1" applyFill="1" applyBorder="1" applyAlignment="1">
      <alignment horizontal="center"/>
    </xf>
    <xf numFmtId="0" fontId="33" fillId="24" borderId="0" xfId="37" applyFont="1" applyFill="1" applyAlignment="1">
      <alignment horizontal="center" wrapText="1"/>
    </xf>
    <xf numFmtId="0" fontId="33" fillId="25" borderId="0" xfId="37" applyFont="1" applyFill="1" applyAlignment="1">
      <alignment horizontal="center" wrapText="1"/>
    </xf>
    <xf numFmtId="0" fontId="33" fillId="24" borderId="0" xfId="0" applyFont="1" applyFill="1" applyAlignment="1">
      <alignment horizontal="center"/>
    </xf>
    <xf numFmtId="0" fontId="33" fillId="25" borderId="0" xfId="0" applyFont="1" applyFill="1" applyAlignment="1">
      <alignment horizontal="center"/>
    </xf>
    <xf numFmtId="0" fontId="11" fillId="24" borderId="10" xfId="37" applyFont="1" applyFill="1" applyBorder="1" applyAlignment="1">
      <alignment horizontal="center" vertical="center" textRotation="90" wrapText="1"/>
    </xf>
  </cellXfs>
  <cellStyles count="166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8" xfId="621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800"/>
    <cellStyle name="Обычный 6 10 3" xfId="1321"/>
    <cellStyle name="Обычный 6 11" xfId="450"/>
    <cellStyle name="Обычный 6 11 2" xfId="971"/>
    <cellStyle name="Обычный 6 11 3" xfId="1492"/>
    <cellStyle name="Обычный 6 12" xfId="622"/>
    <cellStyle name="Обычный 6 13" xfId="1143"/>
    <cellStyle name="Обычный 6 2" xfId="52"/>
    <cellStyle name="Обычный 6 2 10" xfId="109"/>
    <cellStyle name="Обычный 6 2 10 2" xfId="632"/>
    <cellStyle name="Обычный 6 2 10 3" xfId="1153"/>
    <cellStyle name="Обычный 6 2 11" xfId="282"/>
    <cellStyle name="Обычный 6 2 11 2" xfId="803"/>
    <cellStyle name="Обычный 6 2 11 3" xfId="1324"/>
    <cellStyle name="Обычный 6 2 12" xfId="453"/>
    <cellStyle name="Обычный 6 2 12 2" xfId="974"/>
    <cellStyle name="Обычный 6 2 12 3" xfId="1495"/>
    <cellStyle name="Обычный 6 2 13" xfId="625"/>
    <cellStyle name="Обычный 6 2 14" xfId="1146"/>
    <cellStyle name="Обычный 6 2 2" xfId="53"/>
    <cellStyle name="Обычный 6 2 2 10" xfId="283"/>
    <cellStyle name="Обычный 6 2 2 10 2" xfId="804"/>
    <cellStyle name="Обычный 6 2 2 10 3" xfId="1325"/>
    <cellStyle name="Обычный 6 2 2 11" xfId="454"/>
    <cellStyle name="Обычный 6 2 2 11 2" xfId="975"/>
    <cellStyle name="Обычный 6 2 2 11 3" xfId="1496"/>
    <cellStyle name="Обычный 6 2 2 12" xfId="626"/>
    <cellStyle name="Обычный 6 2 2 13" xfId="1147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831"/>
    <cellStyle name="Обычный 6 2 2 2 2 2 2 2 3" xfId="1352"/>
    <cellStyle name="Обычный 6 2 2 2 2 2 2 3" xfId="481"/>
    <cellStyle name="Обычный 6 2 2 2 2 2 2 3 2" xfId="1002"/>
    <cellStyle name="Обычный 6 2 2 2 2 2 2 3 3" xfId="1523"/>
    <cellStyle name="Обычный 6 2 2 2 2 2 2 4" xfId="660"/>
    <cellStyle name="Обычный 6 2 2 2 2 2 2 5" xfId="1181"/>
    <cellStyle name="Обычный 6 2 2 2 2 2 3" xfId="139"/>
    <cellStyle name="Обычный 6 2 2 2 2 2 3 2" xfId="311"/>
    <cellStyle name="Обычный 6 2 2 2 2 2 3 2 2" xfId="832"/>
    <cellStyle name="Обычный 6 2 2 2 2 2 3 2 3" xfId="1353"/>
    <cellStyle name="Обычный 6 2 2 2 2 2 3 3" xfId="482"/>
    <cellStyle name="Обычный 6 2 2 2 2 2 3 3 2" xfId="1003"/>
    <cellStyle name="Обычный 6 2 2 2 2 2 3 3 3" xfId="1524"/>
    <cellStyle name="Обычный 6 2 2 2 2 2 3 4" xfId="661"/>
    <cellStyle name="Обычный 6 2 2 2 2 2 3 5" xfId="1182"/>
    <cellStyle name="Обычный 6 2 2 2 2 2 4" xfId="309"/>
    <cellStyle name="Обычный 6 2 2 2 2 2 4 2" xfId="830"/>
    <cellStyle name="Обычный 6 2 2 2 2 2 4 3" xfId="1351"/>
    <cellStyle name="Обычный 6 2 2 2 2 2 5" xfId="480"/>
    <cellStyle name="Обычный 6 2 2 2 2 2 5 2" xfId="1001"/>
    <cellStyle name="Обычный 6 2 2 2 2 2 5 3" xfId="1522"/>
    <cellStyle name="Обычный 6 2 2 2 2 2 6" xfId="659"/>
    <cellStyle name="Обычный 6 2 2 2 2 2 7" xfId="1180"/>
    <cellStyle name="Обычный 6 2 2 2 2 3" xfId="140"/>
    <cellStyle name="Обычный 6 2 2 2 2 3 2" xfId="312"/>
    <cellStyle name="Обычный 6 2 2 2 2 3 2 2" xfId="833"/>
    <cellStyle name="Обычный 6 2 2 2 2 3 2 3" xfId="1354"/>
    <cellStyle name="Обычный 6 2 2 2 2 3 3" xfId="483"/>
    <cellStyle name="Обычный 6 2 2 2 2 3 3 2" xfId="1004"/>
    <cellStyle name="Обычный 6 2 2 2 2 3 3 3" xfId="1525"/>
    <cellStyle name="Обычный 6 2 2 2 2 3 4" xfId="662"/>
    <cellStyle name="Обычный 6 2 2 2 2 3 5" xfId="1183"/>
    <cellStyle name="Обычный 6 2 2 2 2 4" xfId="141"/>
    <cellStyle name="Обычный 6 2 2 2 2 4 2" xfId="313"/>
    <cellStyle name="Обычный 6 2 2 2 2 4 2 2" xfId="834"/>
    <cellStyle name="Обычный 6 2 2 2 2 4 2 3" xfId="1355"/>
    <cellStyle name="Обычный 6 2 2 2 2 4 3" xfId="484"/>
    <cellStyle name="Обычный 6 2 2 2 2 4 3 2" xfId="1005"/>
    <cellStyle name="Обычный 6 2 2 2 2 4 3 3" xfId="1526"/>
    <cellStyle name="Обычный 6 2 2 2 2 4 4" xfId="663"/>
    <cellStyle name="Обычный 6 2 2 2 2 4 5" xfId="1184"/>
    <cellStyle name="Обычный 6 2 2 2 2 5" xfId="305"/>
    <cellStyle name="Обычный 6 2 2 2 2 5 2" xfId="826"/>
    <cellStyle name="Обычный 6 2 2 2 2 5 3" xfId="1347"/>
    <cellStyle name="Обычный 6 2 2 2 2 6" xfId="476"/>
    <cellStyle name="Обычный 6 2 2 2 2 6 2" xfId="997"/>
    <cellStyle name="Обычный 6 2 2 2 2 6 3" xfId="1518"/>
    <cellStyle name="Обычный 6 2 2 2 2 7" xfId="655"/>
    <cellStyle name="Обычный 6 2 2 2 2 8" xfId="1176"/>
    <cellStyle name="Обычный 6 2 2 2 3" xfId="135"/>
    <cellStyle name="Обычный 6 2 2 2 3 2" xfId="142"/>
    <cellStyle name="Обычный 6 2 2 2 3 2 2" xfId="314"/>
    <cellStyle name="Обычный 6 2 2 2 3 2 2 2" xfId="835"/>
    <cellStyle name="Обычный 6 2 2 2 3 2 2 3" xfId="1356"/>
    <cellStyle name="Обычный 6 2 2 2 3 2 3" xfId="485"/>
    <cellStyle name="Обычный 6 2 2 2 3 2 3 2" xfId="1006"/>
    <cellStyle name="Обычный 6 2 2 2 3 2 3 3" xfId="1527"/>
    <cellStyle name="Обычный 6 2 2 2 3 2 4" xfId="664"/>
    <cellStyle name="Обычный 6 2 2 2 3 2 5" xfId="1185"/>
    <cellStyle name="Обычный 6 2 2 2 3 3" xfId="143"/>
    <cellStyle name="Обычный 6 2 2 2 3 3 2" xfId="315"/>
    <cellStyle name="Обычный 6 2 2 2 3 3 2 2" xfId="836"/>
    <cellStyle name="Обычный 6 2 2 2 3 3 2 3" xfId="1357"/>
    <cellStyle name="Обычный 6 2 2 2 3 3 3" xfId="486"/>
    <cellStyle name="Обычный 6 2 2 2 3 3 3 2" xfId="1007"/>
    <cellStyle name="Обычный 6 2 2 2 3 3 3 3" xfId="1528"/>
    <cellStyle name="Обычный 6 2 2 2 3 3 4" xfId="665"/>
    <cellStyle name="Обычный 6 2 2 2 3 3 5" xfId="1186"/>
    <cellStyle name="Обычный 6 2 2 2 3 4" xfId="307"/>
    <cellStyle name="Обычный 6 2 2 2 3 4 2" xfId="828"/>
    <cellStyle name="Обычный 6 2 2 2 3 4 3" xfId="1349"/>
    <cellStyle name="Обычный 6 2 2 2 3 5" xfId="478"/>
    <cellStyle name="Обычный 6 2 2 2 3 5 2" xfId="999"/>
    <cellStyle name="Обычный 6 2 2 2 3 5 3" xfId="1520"/>
    <cellStyle name="Обычный 6 2 2 2 3 6" xfId="657"/>
    <cellStyle name="Обычный 6 2 2 2 3 7" xfId="1178"/>
    <cellStyle name="Обычный 6 2 2 2 4" xfId="144"/>
    <cellStyle name="Обычный 6 2 2 2 4 2" xfId="316"/>
    <cellStyle name="Обычный 6 2 2 2 4 2 2" xfId="837"/>
    <cellStyle name="Обычный 6 2 2 2 4 2 3" xfId="1358"/>
    <cellStyle name="Обычный 6 2 2 2 4 3" xfId="487"/>
    <cellStyle name="Обычный 6 2 2 2 4 3 2" xfId="1008"/>
    <cellStyle name="Обычный 6 2 2 2 4 3 3" xfId="1529"/>
    <cellStyle name="Обычный 6 2 2 2 4 4" xfId="666"/>
    <cellStyle name="Обычный 6 2 2 2 4 5" xfId="1187"/>
    <cellStyle name="Обычный 6 2 2 2 5" xfId="145"/>
    <cellStyle name="Обычный 6 2 2 2 5 2" xfId="317"/>
    <cellStyle name="Обычный 6 2 2 2 5 2 2" xfId="838"/>
    <cellStyle name="Обычный 6 2 2 2 5 2 3" xfId="1359"/>
    <cellStyle name="Обычный 6 2 2 2 5 3" xfId="488"/>
    <cellStyle name="Обычный 6 2 2 2 5 3 2" xfId="1009"/>
    <cellStyle name="Обычный 6 2 2 2 5 3 3" xfId="1530"/>
    <cellStyle name="Обычный 6 2 2 2 5 4" xfId="667"/>
    <cellStyle name="Обычный 6 2 2 2 5 5" xfId="1188"/>
    <cellStyle name="Обычный 6 2 2 2 6" xfId="288"/>
    <cellStyle name="Обычный 6 2 2 2 6 2" xfId="809"/>
    <cellStyle name="Обычный 6 2 2 2 6 3" xfId="1330"/>
    <cellStyle name="Обычный 6 2 2 2 7" xfId="459"/>
    <cellStyle name="Обычный 6 2 2 2 7 2" xfId="980"/>
    <cellStyle name="Обычный 6 2 2 2 7 3" xfId="1501"/>
    <cellStyle name="Обычный 6 2 2 2 8" xfId="638"/>
    <cellStyle name="Обычный 6 2 2 2 9" xfId="11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840"/>
    <cellStyle name="Обычный 6 2 2 3 2 2 2 3" xfId="1361"/>
    <cellStyle name="Обычный 6 2 2 3 2 2 3" xfId="490"/>
    <cellStyle name="Обычный 6 2 2 3 2 2 3 2" xfId="1011"/>
    <cellStyle name="Обычный 6 2 2 3 2 2 3 3" xfId="1532"/>
    <cellStyle name="Обычный 6 2 2 3 2 2 4" xfId="669"/>
    <cellStyle name="Обычный 6 2 2 3 2 2 5" xfId="1190"/>
    <cellStyle name="Обычный 6 2 2 3 2 3" xfId="148"/>
    <cellStyle name="Обычный 6 2 2 3 2 3 2" xfId="320"/>
    <cellStyle name="Обычный 6 2 2 3 2 3 2 2" xfId="841"/>
    <cellStyle name="Обычный 6 2 2 3 2 3 2 3" xfId="1362"/>
    <cellStyle name="Обычный 6 2 2 3 2 3 3" xfId="491"/>
    <cellStyle name="Обычный 6 2 2 3 2 3 3 2" xfId="1012"/>
    <cellStyle name="Обычный 6 2 2 3 2 3 3 3" xfId="1533"/>
    <cellStyle name="Обычный 6 2 2 3 2 3 4" xfId="670"/>
    <cellStyle name="Обычный 6 2 2 3 2 3 5" xfId="1191"/>
    <cellStyle name="Обычный 6 2 2 3 2 4" xfId="318"/>
    <cellStyle name="Обычный 6 2 2 3 2 4 2" xfId="839"/>
    <cellStyle name="Обычный 6 2 2 3 2 4 3" xfId="1360"/>
    <cellStyle name="Обычный 6 2 2 3 2 5" xfId="489"/>
    <cellStyle name="Обычный 6 2 2 3 2 5 2" xfId="1010"/>
    <cellStyle name="Обычный 6 2 2 3 2 5 3" xfId="1531"/>
    <cellStyle name="Обычный 6 2 2 3 2 6" xfId="668"/>
    <cellStyle name="Обычный 6 2 2 3 2 7" xfId="1189"/>
    <cellStyle name="Обычный 6 2 2 3 3" xfId="149"/>
    <cellStyle name="Обычный 6 2 2 3 3 2" xfId="321"/>
    <cellStyle name="Обычный 6 2 2 3 3 2 2" xfId="842"/>
    <cellStyle name="Обычный 6 2 2 3 3 2 3" xfId="1363"/>
    <cellStyle name="Обычный 6 2 2 3 3 3" xfId="492"/>
    <cellStyle name="Обычный 6 2 2 3 3 3 2" xfId="1013"/>
    <cellStyle name="Обычный 6 2 2 3 3 3 3" xfId="1534"/>
    <cellStyle name="Обычный 6 2 2 3 3 4" xfId="671"/>
    <cellStyle name="Обычный 6 2 2 3 3 5" xfId="1192"/>
    <cellStyle name="Обычный 6 2 2 3 4" xfId="150"/>
    <cellStyle name="Обычный 6 2 2 3 4 2" xfId="322"/>
    <cellStyle name="Обычный 6 2 2 3 4 2 2" xfId="843"/>
    <cellStyle name="Обычный 6 2 2 3 4 2 3" xfId="1364"/>
    <cellStyle name="Обычный 6 2 2 3 4 3" xfId="493"/>
    <cellStyle name="Обычный 6 2 2 3 4 3 2" xfId="1014"/>
    <cellStyle name="Обычный 6 2 2 3 4 3 3" xfId="1535"/>
    <cellStyle name="Обычный 6 2 2 3 4 4" xfId="672"/>
    <cellStyle name="Обычный 6 2 2 3 4 5" xfId="1193"/>
    <cellStyle name="Обычный 6 2 2 3 5" xfId="300"/>
    <cellStyle name="Обычный 6 2 2 3 5 2" xfId="821"/>
    <cellStyle name="Обычный 6 2 2 3 5 3" xfId="1342"/>
    <cellStyle name="Обычный 6 2 2 3 6" xfId="471"/>
    <cellStyle name="Обычный 6 2 2 3 6 2" xfId="992"/>
    <cellStyle name="Обычный 6 2 2 3 6 3" xfId="1513"/>
    <cellStyle name="Обычный 6 2 2 3 7" xfId="650"/>
    <cellStyle name="Обычный 6 2 2 3 8" xfId="11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845"/>
    <cellStyle name="Обычный 6 2 2 4 2 2 2 3" xfId="1366"/>
    <cellStyle name="Обычный 6 2 2 4 2 2 3" xfId="495"/>
    <cellStyle name="Обычный 6 2 2 4 2 2 3 2" xfId="1016"/>
    <cellStyle name="Обычный 6 2 2 4 2 2 3 3" xfId="1537"/>
    <cellStyle name="Обычный 6 2 2 4 2 2 4" xfId="674"/>
    <cellStyle name="Обычный 6 2 2 4 2 2 5" xfId="1195"/>
    <cellStyle name="Обычный 6 2 2 4 2 3" xfId="153"/>
    <cellStyle name="Обычный 6 2 2 4 2 3 2" xfId="325"/>
    <cellStyle name="Обычный 6 2 2 4 2 3 2 2" xfId="846"/>
    <cellStyle name="Обычный 6 2 2 4 2 3 2 3" xfId="1367"/>
    <cellStyle name="Обычный 6 2 2 4 2 3 3" xfId="496"/>
    <cellStyle name="Обычный 6 2 2 4 2 3 3 2" xfId="1017"/>
    <cellStyle name="Обычный 6 2 2 4 2 3 3 3" xfId="1538"/>
    <cellStyle name="Обычный 6 2 2 4 2 3 4" xfId="675"/>
    <cellStyle name="Обычный 6 2 2 4 2 3 5" xfId="1196"/>
    <cellStyle name="Обычный 6 2 2 4 2 4" xfId="323"/>
    <cellStyle name="Обычный 6 2 2 4 2 4 2" xfId="844"/>
    <cellStyle name="Обычный 6 2 2 4 2 4 3" xfId="1365"/>
    <cellStyle name="Обычный 6 2 2 4 2 5" xfId="494"/>
    <cellStyle name="Обычный 6 2 2 4 2 5 2" xfId="1015"/>
    <cellStyle name="Обычный 6 2 2 4 2 5 3" xfId="1536"/>
    <cellStyle name="Обычный 6 2 2 4 2 6" xfId="673"/>
    <cellStyle name="Обычный 6 2 2 4 2 7" xfId="1194"/>
    <cellStyle name="Обычный 6 2 2 4 3" xfId="154"/>
    <cellStyle name="Обычный 6 2 2 4 3 2" xfId="326"/>
    <cellStyle name="Обычный 6 2 2 4 3 2 2" xfId="847"/>
    <cellStyle name="Обычный 6 2 2 4 3 2 3" xfId="1368"/>
    <cellStyle name="Обычный 6 2 2 4 3 3" xfId="497"/>
    <cellStyle name="Обычный 6 2 2 4 3 3 2" xfId="1018"/>
    <cellStyle name="Обычный 6 2 2 4 3 3 3" xfId="1539"/>
    <cellStyle name="Обычный 6 2 2 4 3 4" xfId="676"/>
    <cellStyle name="Обычный 6 2 2 4 3 5" xfId="1197"/>
    <cellStyle name="Обычный 6 2 2 4 4" xfId="155"/>
    <cellStyle name="Обычный 6 2 2 4 4 2" xfId="327"/>
    <cellStyle name="Обычный 6 2 2 4 4 2 2" xfId="848"/>
    <cellStyle name="Обычный 6 2 2 4 4 2 3" xfId="1369"/>
    <cellStyle name="Обычный 6 2 2 4 4 3" xfId="498"/>
    <cellStyle name="Обычный 6 2 2 4 4 3 2" xfId="1019"/>
    <cellStyle name="Обычный 6 2 2 4 4 3 3" xfId="1540"/>
    <cellStyle name="Обычный 6 2 2 4 4 4" xfId="677"/>
    <cellStyle name="Обычный 6 2 2 4 4 5" xfId="1198"/>
    <cellStyle name="Обычный 6 2 2 4 5" xfId="293"/>
    <cellStyle name="Обычный 6 2 2 4 5 2" xfId="814"/>
    <cellStyle name="Обычный 6 2 2 4 5 3" xfId="1335"/>
    <cellStyle name="Обычный 6 2 2 4 6" xfId="464"/>
    <cellStyle name="Обычный 6 2 2 4 6 2" xfId="985"/>
    <cellStyle name="Обычный 6 2 2 4 6 3" xfId="1506"/>
    <cellStyle name="Обычный 6 2 2 4 7" xfId="643"/>
    <cellStyle name="Обычный 6 2 2 4 8" xfId="1164"/>
    <cellStyle name="Обычный 6 2 2 5" xfId="156"/>
    <cellStyle name="Обычный 6 2 2 5 2" xfId="157"/>
    <cellStyle name="Обычный 6 2 2 5 2 2" xfId="329"/>
    <cellStyle name="Обычный 6 2 2 5 2 2 2" xfId="850"/>
    <cellStyle name="Обычный 6 2 2 5 2 2 3" xfId="1371"/>
    <cellStyle name="Обычный 6 2 2 5 2 3" xfId="500"/>
    <cellStyle name="Обычный 6 2 2 5 2 3 2" xfId="1021"/>
    <cellStyle name="Обычный 6 2 2 5 2 3 3" xfId="1542"/>
    <cellStyle name="Обычный 6 2 2 5 2 4" xfId="679"/>
    <cellStyle name="Обычный 6 2 2 5 2 5" xfId="1200"/>
    <cellStyle name="Обычный 6 2 2 5 3" xfId="158"/>
    <cellStyle name="Обычный 6 2 2 5 3 2" xfId="330"/>
    <cellStyle name="Обычный 6 2 2 5 3 2 2" xfId="851"/>
    <cellStyle name="Обычный 6 2 2 5 3 2 3" xfId="1372"/>
    <cellStyle name="Обычный 6 2 2 5 3 3" xfId="501"/>
    <cellStyle name="Обычный 6 2 2 5 3 3 2" xfId="1022"/>
    <cellStyle name="Обычный 6 2 2 5 3 3 3" xfId="1543"/>
    <cellStyle name="Обычный 6 2 2 5 3 4" xfId="680"/>
    <cellStyle name="Обычный 6 2 2 5 3 5" xfId="1201"/>
    <cellStyle name="Обычный 6 2 2 5 4" xfId="328"/>
    <cellStyle name="Обычный 6 2 2 5 4 2" xfId="849"/>
    <cellStyle name="Обычный 6 2 2 5 4 3" xfId="1370"/>
    <cellStyle name="Обычный 6 2 2 5 5" xfId="499"/>
    <cellStyle name="Обычный 6 2 2 5 5 2" xfId="1020"/>
    <cellStyle name="Обычный 6 2 2 5 5 3" xfId="1541"/>
    <cellStyle name="Обычный 6 2 2 5 6" xfId="678"/>
    <cellStyle name="Обычный 6 2 2 5 7" xfId="1199"/>
    <cellStyle name="Обычный 6 2 2 6" xfId="159"/>
    <cellStyle name="Обычный 6 2 2 6 2" xfId="331"/>
    <cellStyle name="Обычный 6 2 2 6 2 2" xfId="852"/>
    <cellStyle name="Обычный 6 2 2 6 2 3" xfId="1373"/>
    <cellStyle name="Обычный 6 2 2 6 3" xfId="502"/>
    <cellStyle name="Обычный 6 2 2 6 3 2" xfId="1023"/>
    <cellStyle name="Обычный 6 2 2 6 3 3" xfId="1544"/>
    <cellStyle name="Обычный 6 2 2 6 4" xfId="681"/>
    <cellStyle name="Обычный 6 2 2 6 5" xfId="1202"/>
    <cellStyle name="Обычный 6 2 2 7" xfId="160"/>
    <cellStyle name="Обычный 6 2 2 7 2" xfId="332"/>
    <cellStyle name="Обычный 6 2 2 7 2 2" xfId="853"/>
    <cellStyle name="Обычный 6 2 2 7 2 3" xfId="1374"/>
    <cellStyle name="Обычный 6 2 2 7 3" xfId="503"/>
    <cellStyle name="Обычный 6 2 2 7 3 2" xfId="1024"/>
    <cellStyle name="Обычный 6 2 2 7 3 3" xfId="1545"/>
    <cellStyle name="Обычный 6 2 2 7 4" xfId="682"/>
    <cellStyle name="Обычный 6 2 2 7 5" xfId="1203"/>
    <cellStyle name="Обычный 6 2 2 8" xfId="161"/>
    <cellStyle name="Обычный 6 2 2 8 2" xfId="333"/>
    <cellStyle name="Обычный 6 2 2 8 2 2" xfId="854"/>
    <cellStyle name="Обычный 6 2 2 8 2 3" xfId="1375"/>
    <cellStyle name="Обычный 6 2 2 8 3" xfId="504"/>
    <cellStyle name="Обычный 6 2 2 8 3 2" xfId="1025"/>
    <cellStyle name="Обычный 6 2 2 8 3 3" xfId="1546"/>
    <cellStyle name="Обычный 6 2 2 8 4" xfId="683"/>
    <cellStyle name="Обычный 6 2 2 8 5" xfId="1204"/>
    <cellStyle name="Обычный 6 2 2 9" xfId="110"/>
    <cellStyle name="Обычный 6 2 2 9 2" xfId="633"/>
    <cellStyle name="Обычный 6 2 2 9 3" xfId="1154"/>
    <cellStyle name="Обычный 6 2 3" xfId="101"/>
    <cellStyle name="Обычный 6 2 3 10" xfId="285"/>
    <cellStyle name="Обычный 6 2 3 10 2" xfId="806"/>
    <cellStyle name="Обычный 6 2 3 10 3" xfId="1327"/>
    <cellStyle name="Обычный 6 2 3 11" xfId="456"/>
    <cellStyle name="Обычный 6 2 3 11 2" xfId="977"/>
    <cellStyle name="Обычный 6 2 3 11 3" xfId="1498"/>
    <cellStyle name="Обычный 6 2 3 12" xfId="628"/>
    <cellStyle name="Обычный 6 2 3 13" xfId="1149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856"/>
    <cellStyle name="Обычный 6 2 3 2 2 2 2 2 3" xfId="1377"/>
    <cellStyle name="Обычный 6 2 3 2 2 2 2 3" xfId="506"/>
    <cellStyle name="Обычный 6 2 3 2 2 2 2 3 2" xfId="1027"/>
    <cellStyle name="Обычный 6 2 3 2 2 2 2 3 3" xfId="1548"/>
    <cellStyle name="Обычный 6 2 3 2 2 2 2 4" xfId="685"/>
    <cellStyle name="Обычный 6 2 3 2 2 2 2 5" xfId="1206"/>
    <cellStyle name="Обычный 6 2 3 2 2 2 3" xfId="164"/>
    <cellStyle name="Обычный 6 2 3 2 2 2 3 2" xfId="336"/>
    <cellStyle name="Обычный 6 2 3 2 2 2 3 2 2" xfId="857"/>
    <cellStyle name="Обычный 6 2 3 2 2 2 3 2 3" xfId="1378"/>
    <cellStyle name="Обычный 6 2 3 2 2 2 3 3" xfId="507"/>
    <cellStyle name="Обычный 6 2 3 2 2 2 3 3 2" xfId="1028"/>
    <cellStyle name="Обычный 6 2 3 2 2 2 3 3 3" xfId="1549"/>
    <cellStyle name="Обычный 6 2 3 2 2 2 3 4" xfId="686"/>
    <cellStyle name="Обычный 6 2 3 2 2 2 3 5" xfId="1207"/>
    <cellStyle name="Обычный 6 2 3 2 2 2 4" xfId="334"/>
    <cellStyle name="Обычный 6 2 3 2 2 2 4 2" xfId="855"/>
    <cellStyle name="Обычный 6 2 3 2 2 2 4 3" xfId="1376"/>
    <cellStyle name="Обычный 6 2 3 2 2 2 5" xfId="505"/>
    <cellStyle name="Обычный 6 2 3 2 2 2 5 2" xfId="1026"/>
    <cellStyle name="Обычный 6 2 3 2 2 2 5 3" xfId="1547"/>
    <cellStyle name="Обычный 6 2 3 2 2 2 6" xfId="684"/>
    <cellStyle name="Обычный 6 2 3 2 2 2 7" xfId="1205"/>
    <cellStyle name="Обычный 6 2 3 2 2 3" xfId="165"/>
    <cellStyle name="Обычный 6 2 3 2 2 3 2" xfId="337"/>
    <cellStyle name="Обычный 6 2 3 2 2 3 2 2" xfId="858"/>
    <cellStyle name="Обычный 6 2 3 2 2 3 2 3" xfId="1379"/>
    <cellStyle name="Обычный 6 2 3 2 2 3 3" xfId="508"/>
    <cellStyle name="Обычный 6 2 3 2 2 3 3 2" xfId="1029"/>
    <cellStyle name="Обычный 6 2 3 2 2 3 3 3" xfId="1550"/>
    <cellStyle name="Обычный 6 2 3 2 2 3 4" xfId="687"/>
    <cellStyle name="Обычный 6 2 3 2 2 3 5" xfId="1208"/>
    <cellStyle name="Обычный 6 2 3 2 2 4" xfId="166"/>
    <cellStyle name="Обычный 6 2 3 2 2 4 2" xfId="338"/>
    <cellStyle name="Обычный 6 2 3 2 2 4 2 2" xfId="859"/>
    <cellStyle name="Обычный 6 2 3 2 2 4 2 3" xfId="1380"/>
    <cellStyle name="Обычный 6 2 3 2 2 4 3" xfId="509"/>
    <cellStyle name="Обычный 6 2 3 2 2 4 3 2" xfId="1030"/>
    <cellStyle name="Обычный 6 2 3 2 2 4 3 3" xfId="1551"/>
    <cellStyle name="Обычный 6 2 3 2 2 4 4" xfId="688"/>
    <cellStyle name="Обычный 6 2 3 2 2 4 5" xfId="1209"/>
    <cellStyle name="Обычный 6 2 3 2 2 5" xfId="304"/>
    <cellStyle name="Обычный 6 2 3 2 2 5 2" xfId="825"/>
    <cellStyle name="Обычный 6 2 3 2 2 5 3" xfId="1346"/>
    <cellStyle name="Обычный 6 2 3 2 2 6" xfId="475"/>
    <cellStyle name="Обычный 6 2 3 2 2 6 2" xfId="996"/>
    <cellStyle name="Обычный 6 2 3 2 2 6 3" xfId="1517"/>
    <cellStyle name="Обычный 6 2 3 2 2 7" xfId="654"/>
    <cellStyle name="Обычный 6 2 3 2 2 8" xfId="1175"/>
    <cellStyle name="Обычный 6 2 3 2 3" xfId="134"/>
    <cellStyle name="Обычный 6 2 3 2 3 2" xfId="167"/>
    <cellStyle name="Обычный 6 2 3 2 3 2 2" xfId="339"/>
    <cellStyle name="Обычный 6 2 3 2 3 2 2 2" xfId="860"/>
    <cellStyle name="Обычный 6 2 3 2 3 2 2 3" xfId="1381"/>
    <cellStyle name="Обычный 6 2 3 2 3 2 3" xfId="510"/>
    <cellStyle name="Обычный 6 2 3 2 3 2 3 2" xfId="1031"/>
    <cellStyle name="Обычный 6 2 3 2 3 2 3 3" xfId="1552"/>
    <cellStyle name="Обычный 6 2 3 2 3 2 4" xfId="689"/>
    <cellStyle name="Обычный 6 2 3 2 3 2 5" xfId="1210"/>
    <cellStyle name="Обычный 6 2 3 2 3 3" xfId="168"/>
    <cellStyle name="Обычный 6 2 3 2 3 3 2" xfId="340"/>
    <cellStyle name="Обычный 6 2 3 2 3 3 2 2" xfId="861"/>
    <cellStyle name="Обычный 6 2 3 2 3 3 2 3" xfId="1382"/>
    <cellStyle name="Обычный 6 2 3 2 3 3 3" xfId="511"/>
    <cellStyle name="Обычный 6 2 3 2 3 3 3 2" xfId="1032"/>
    <cellStyle name="Обычный 6 2 3 2 3 3 3 3" xfId="1553"/>
    <cellStyle name="Обычный 6 2 3 2 3 3 4" xfId="690"/>
    <cellStyle name="Обычный 6 2 3 2 3 3 5" xfId="1211"/>
    <cellStyle name="Обычный 6 2 3 2 3 4" xfId="306"/>
    <cellStyle name="Обычный 6 2 3 2 3 4 2" xfId="827"/>
    <cellStyle name="Обычный 6 2 3 2 3 4 3" xfId="1348"/>
    <cellStyle name="Обычный 6 2 3 2 3 5" xfId="477"/>
    <cellStyle name="Обычный 6 2 3 2 3 5 2" xfId="998"/>
    <cellStyle name="Обычный 6 2 3 2 3 5 3" xfId="1519"/>
    <cellStyle name="Обычный 6 2 3 2 3 6" xfId="656"/>
    <cellStyle name="Обычный 6 2 3 2 3 7" xfId="1177"/>
    <cellStyle name="Обычный 6 2 3 2 4" xfId="169"/>
    <cellStyle name="Обычный 6 2 3 2 4 2" xfId="341"/>
    <cellStyle name="Обычный 6 2 3 2 4 2 2" xfId="862"/>
    <cellStyle name="Обычный 6 2 3 2 4 2 3" xfId="1383"/>
    <cellStyle name="Обычный 6 2 3 2 4 3" xfId="512"/>
    <cellStyle name="Обычный 6 2 3 2 4 3 2" xfId="1033"/>
    <cellStyle name="Обычный 6 2 3 2 4 3 3" xfId="1554"/>
    <cellStyle name="Обычный 6 2 3 2 4 4" xfId="691"/>
    <cellStyle name="Обычный 6 2 3 2 4 5" xfId="1212"/>
    <cellStyle name="Обычный 6 2 3 2 5" xfId="170"/>
    <cellStyle name="Обычный 6 2 3 2 5 2" xfId="342"/>
    <cellStyle name="Обычный 6 2 3 2 5 2 2" xfId="863"/>
    <cellStyle name="Обычный 6 2 3 2 5 2 3" xfId="1384"/>
    <cellStyle name="Обычный 6 2 3 2 5 3" xfId="513"/>
    <cellStyle name="Обычный 6 2 3 2 5 3 2" xfId="1034"/>
    <cellStyle name="Обычный 6 2 3 2 5 3 3" xfId="1555"/>
    <cellStyle name="Обычный 6 2 3 2 5 4" xfId="692"/>
    <cellStyle name="Обычный 6 2 3 2 5 5" xfId="1213"/>
    <cellStyle name="Обычный 6 2 3 2 6" xfId="287"/>
    <cellStyle name="Обычный 6 2 3 2 6 2" xfId="808"/>
    <cellStyle name="Обычный 6 2 3 2 6 3" xfId="1329"/>
    <cellStyle name="Обычный 6 2 3 2 7" xfId="458"/>
    <cellStyle name="Обычный 6 2 3 2 7 2" xfId="979"/>
    <cellStyle name="Обычный 6 2 3 2 7 3" xfId="1500"/>
    <cellStyle name="Обычный 6 2 3 2 8" xfId="637"/>
    <cellStyle name="Обычный 6 2 3 2 9" xfId="11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865"/>
    <cellStyle name="Обычный 6 2 3 3 2 2 2 3" xfId="1386"/>
    <cellStyle name="Обычный 6 2 3 3 2 2 3" xfId="515"/>
    <cellStyle name="Обычный 6 2 3 3 2 2 3 2" xfId="1036"/>
    <cellStyle name="Обычный 6 2 3 3 2 2 3 3" xfId="1557"/>
    <cellStyle name="Обычный 6 2 3 3 2 2 4" xfId="694"/>
    <cellStyle name="Обычный 6 2 3 3 2 2 5" xfId="1215"/>
    <cellStyle name="Обычный 6 2 3 3 2 3" xfId="173"/>
    <cellStyle name="Обычный 6 2 3 3 2 3 2" xfId="345"/>
    <cellStyle name="Обычный 6 2 3 3 2 3 2 2" xfId="866"/>
    <cellStyle name="Обычный 6 2 3 3 2 3 2 3" xfId="1387"/>
    <cellStyle name="Обычный 6 2 3 3 2 3 3" xfId="516"/>
    <cellStyle name="Обычный 6 2 3 3 2 3 3 2" xfId="1037"/>
    <cellStyle name="Обычный 6 2 3 3 2 3 3 3" xfId="1558"/>
    <cellStyle name="Обычный 6 2 3 3 2 3 4" xfId="695"/>
    <cellStyle name="Обычный 6 2 3 3 2 3 5" xfId="1216"/>
    <cellStyle name="Обычный 6 2 3 3 2 4" xfId="343"/>
    <cellStyle name="Обычный 6 2 3 3 2 4 2" xfId="864"/>
    <cellStyle name="Обычный 6 2 3 3 2 4 3" xfId="1385"/>
    <cellStyle name="Обычный 6 2 3 3 2 5" xfId="514"/>
    <cellStyle name="Обычный 6 2 3 3 2 5 2" xfId="1035"/>
    <cellStyle name="Обычный 6 2 3 3 2 5 3" xfId="1556"/>
    <cellStyle name="Обычный 6 2 3 3 2 6" xfId="693"/>
    <cellStyle name="Обычный 6 2 3 3 2 7" xfId="1214"/>
    <cellStyle name="Обычный 6 2 3 3 3" xfId="174"/>
    <cellStyle name="Обычный 6 2 3 3 3 2" xfId="346"/>
    <cellStyle name="Обычный 6 2 3 3 3 2 2" xfId="867"/>
    <cellStyle name="Обычный 6 2 3 3 3 2 3" xfId="1388"/>
    <cellStyle name="Обычный 6 2 3 3 3 3" xfId="517"/>
    <cellStyle name="Обычный 6 2 3 3 3 3 2" xfId="1038"/>
    <cellStyle name="Обычный 6 2 3 3 3 3 3" xfId="1559"/>
    <cellStyle name="Обычный 6 2 3 3 3 4" xfId="696"/>
    <cellStyle name="Обычный 6 2 3 3 3 5" xfId="1217"/>
    <cellStyle name="Обычный 6 2 3 3 4" xfId="175"/>
    <cellStyle name="Обычный 6 2 3 3 4 2" xfId="347"/>
    <cellStyle name="Обычный 6 2 3 3 4 2 2" xfId="868"/>
    <cellStyle name="Обычный 6 2 3 3 4 2 3" xfId="1389"/>
    <cellStyle name="Обычный 6 2 3 3 4 3" xfId="518"/>
    <cellStyle name="Обычный 6 2 3 3 4 3 2" xfId="1039"/>
    <cellStyle name="Обычный 6 2 3 3 4 3 3" xfId="1560"/>
    <cellStyle name="Обычный 6 2 3 3 4 4" xfId="697"/>
    <cellStyle name="Обычный 6 2 3 3 4 5" xfId="1218"/>
    <cellStyle name="Обычный 6 2 3 3 5" xfId="302"/>
    <cellStyle name="Обычный 6 2 3 3 5 2" xfId="823"/>
    <cellStyle name="Обычный 6 2 3 3 5 3" xfId="1344"/>
    <cellStyle name="Обычный 6 2 3 3 6" xfId="473"/>
    <cellStyle name="Обычный 6 2 3 3 6 2" xfId="994"/>
    <cellStyle name="Обычный 6 2 3 3 6 3" xfId="1515"/>
    <cellStyle name="Обычный 6 2 3 3 7" xfId="652"/>
    <cellStyle name="Обычный 6 2 3 3 8" xfId="11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870"/>
    <cellStyle name="Обычный 6 2 3 4 2 2 2 3" xfId="1391"/>
    <cellStyle name="Обычный 6 2 3 4 2 2 3" xfId="520"/>
    <cellStyle name="Обычный 6 2 3 4 2 2 3 2" xfId="1041"/>
    <cellStyle name="Обычный 6 2 3 4 2 2 3 3" xfId="1562"/>
    <cellStyle name="Обычный 6 2 3 4 2 2 4" xfId="699"/>
    <cellStyle name="Обычный 6 2 3 4 2 2 5" xfId="1220"/>
    <cellStyle name="Обычный 6 2 3 4 2 3" xfId="178"/>
    <cellStyle name="Обычный 6 2 3 4 2 3 2" xfId="350"/>
    <cellStyle name="Обычный 6 2 3 4 2 3 2 2" xfId="871"/>
    <cellStyle name="Обычный 6 2 3 4 2 3 2 3" xfId="1392"/>
    <cellStyle name="Обычный 6 2 3 4 2 3 3" xfId="521"/>
    <cellStyle name="Обычный 6 2 3 4 2 3 3 2" xfId="1042"/>
    <cellStyle name="Обычный 6 2 3 4 2 3 3 3" xfId="1563"/>
    <cellStyle name="Обычный 6 2 3 4 2 3 4" xfId="700"/>
    <cellStyle name="Обычный 6 2 3 4 2 3 5" xfId="1221"/>
    <cellStyle name="Обычный 6 2 3 4 2 4" xfId="348"/>
    <cellStyle name="Обычный 6 2 3 4 2 4 2" xfId="869"/>
    <cellStyle name="Обычный 6 2 3 4 2 4 3" xfId="1390"/>
    <cellStyle name="Обычный 6 2 3 4 2 5" xfId="519"/>
    <cellStyle name="Обычный 6 2 3 4 2 5 2" xfId="1040"/>
    <cellStyle name="Обычный 6 2 3 4 2 5 3" xfId="1561"/>
    <cellStyle name="Обычный 6 2 3 4 2 6" xfId="698"/>
    <cellStyle name="Обычный 6 2 3 4 2 7" xfId="1219"/>
    <cellStyle name="Обычный 6 2 3 4 3" xfId="179"/>
    <cellStyle name="Обычный 6 2 3 4 3 2" xfId="351"/>
    <cellStyle name="Обычный 6 2 3 4 3 2 2" xfId="872"/>
    <cellStyle name="Обычный 6 2 3 4 3 2 3" xfId="1393"/>
    <cellStyle name="Обычный 6 2 3 4 3 3" xfId="522"/>
    <cellStyle name="Обычный 6 2 3 4 3 3 2" xfId="1043"/>
    <cellStyle name="Обычный 6 2 3 4 3 3 3" xfId="1564"/>
    <cellStyle name="Обычный 6 2 3 4 3 4" xfId="701"/>
    <cellStyle name="Обычный 6 2 3 4 3 5" xfId="1222"/>
    <cellStyle name="Обычный 6 2 3 4 4" xfId="180"/>
    <cellStyle name="Обычный 6 2 3 4 4 2" xfId="352"/>
    <cellStyle name="Обычный 6 2 3 4 4 2 2" xfId="873"/>
    <cellStyle name="Обычный 6 2 3 4 4 2 3" xfId="1394"/>
    <cellStyle name="Обычный 6 2 3 4 4 3" xfId="523"/>
    <cellStyle name="Обычный 6 2 3 4 4 3 2" xfId="1044"/>
    <cellStyle name="Обычный 6 2 3 4 4 3 3" xfId="1565"/>
    <cellStyle name="Обычный 6 2 3 4 4 4" xfId="702"/>
    <cellStyle name="Обычный 6 2 3 4 4 5" xfId="1223"/>
    <cellStyle name="Обычный 6 2 3 4 5" xfId="295"/>
    <cellStyle name="Обычный 6 2 3 4 5 2" xfId="816"/>
    <cellStyle name="Обычный 6 2 3 4 5 3" xfId="1337"/>
    <cellStyle name="Обычный 6 2 3 4 6" xfId="466"/>
    <cellStyle name="Обычный 6 2 3 4 6 2" xfId="987"/>
    <cellStyle name="Обычный 6 2 3 4 6 3" xfId="1508"/>
    <cellStyle name="Обычный 6 2 3 4 7" xfId="645"/>
    <cellStyle name="Обычный 6 2 3 4 8" xfId="1166"/>
    <cellStyle name="Обычный 6 2 3 5" xfId="181"/>
    <cellStyle name="Обычный 6 2 3 5 2" xfId="182"/>
    <cellStyle name="Обычный 6 2 3 5 2 2" xfId="354"/>
    <cellStyle name="Обычный 6 2 3 5 2 2 2" xfId="875"/>
    <cellStyle name="Обычный 6 2 3 5 2 2 3" xfId="1396"/>
    <cellStyle name="Обычный 6 2 3 5 2 3" xfId="525"/>
    <cellStyle name="Обычный 6 2 3 5 2 3 2" xfId="1046"/>
    <cellStyle name="Обычный 6 2 3 5 2 3 3" xfId="1567"/>
    <cellStyle name="Обычный 6 2 3 5 2 4" xfId="704"/>
    <cellStyle name="Обычный 6 2 3 5 2 5" xfId="1225"/>
    <cellStyle name="Обычный 6 2 3 5 3" xfId="183"/>
    <cellStyle name="Обычный 6 2 3 5 3 2" xfId="355"/>
    <cellStyle name="Обычный 6 2 3 5 3 2 2" xfId="876"/>
    <cellStyle name="Обычный 6 2 3 5 3 2 3" xfId="1397"/>
    <cellStyle name="Обычный 6 2 3 5 3 3" xfId="526"/>
    <cellStyle name="Обычный 6 2 3 5 3 3 2" xfId="1047"/>
    <cellStyle name="Обычный 6 2 3 5 3 3 3" xfId="1568"/>
    <cellStyle name="Обычный 6 2 3 5 3 4" xfId="705"/>
    <cellStyle name="Обычный 6 2 3 5 3 5" xfId="1226"/>
    <cellStyle name="Обычный 6 2 3 5 4" xfId="353"/>
    <cellStyle name="Обычный 6 2 3 5 4 2" xfId="874"/>
    <cellStyle name="Обычный 6 2 3 5 4 3" xfId="1395"/>
    <cellStyle name="Обычный 6 2 3 5 5" xfId="524"/>
    <cellStyle name="Обычный 6 2 3 5 5 2" xfId="1045"/>
    <cellStyle name="Обычный 6 2 3 5 5 3" xfId="1566"/>
    <cellStyle name="Обычный 6 2 3 5 6" xfId="703"/>
    <cellStyle name="Обычный 6 2 3 5 7" xfId="1224"/>
    <cellStyle name="Обычный 6 2 3 6" xfId="184"/>
    <cellStyle name="Обычный 6 2 3 6 2" xfId="356"/>
    <cellStyle name="Обычный 6 2 3 6 2 2" xfId="877"/>
    <cellStyle name="Обычный 6 2 3 6 2 3" xfId="1398"/>
    <cellStyle name="Обычный 6 2 3 6 3" xfId="527"/>
    <cellStyle name="Обычный 6 2 3 6 3 2" xfId="1048"/>
    <cellStyle name="Обычный 6 2 3 6 3 3" xfId="1569"/>
    <cellStyle name="Обычный 6 2 3 6 4" xfId="706"/>
    <cellStyle name="Обычный 6 2 3 6 5" xfId="1227"/>
    <cellStyle name="Обычный 6 2 3 7" xfId="185"/>
    <cellStyle name="Обычный 6 2 3 7 2" xfId="357"/>
    <cellStyle name="Обычный 6 2 3 7 2 2" xfId="878"/>
    <cellStyle name="Обычный 6 2 3 7 2 3" xfId="1399"/>
    <cellStyle name="Обычный 6 2 3 7 3" xfId="528"/>
    <cellStyle name="Обычный 6 2 3 7 3 2" xfId="1049"/>
    <cellStyle name="Обычный 6 2 3 7 3 3" xfId="1570"/>
    <cellStyle name="Обычный 6 2 3 7 4" xfId="707"/>
    <cellStyle name="Обычный 6 2 3 7 5" xfId="1228"/>
    <cellStyle name="Обычный 6 2 3 8" xfId="186"/>
    <cellStyle name="Обычный 6 2 3 8 2" xfId="358"/>
    <cellStyle name="Обычный 6 2 3 8 2 2" xfId="879"/>
    <cellStyle name="Обычный 6 2 3 8 2 3" xfId="1400"/>
    <cellStyle name="Обычный 6 2 3 8 3" xfId="529"/>
    <cellStyle name="Обычный 6 2 3 8 3 2" xfId="1050"/>
    <cellStyle name="Обычный 6 2 3 8 3 3" xfId="1571"/>
    <cellStyle name="Обычный 6 2 3 8 4" xfId="708"/>
    <cellStyle name="Обычный 6 2 3 8 5" xfId="1229"/>
    <cellStyle name="Обычный 6 2 3 9" xfId="112"/>
    <cellStyle name="Обычный 6 2 3 9 2" xfId="635"/>
    <cellStyle name="Обычный 6 2 3 9 3" xfId="1156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81"/>
    <cellStyle name="Обычный 6 2 4 2 2 2 3" xfId="1402"/>
    <cellStyle name="Обычный 6 2 4 2 2 3" xfId="531"/>
    <cellStyle name="Обычный 6 2 4 2 2 3 2" xfId="1052"/>
    <cellStyle name="Обычный 6 2 4 2 2 3 3" xfId="1573"/>
    <cellStyle name="Обычный 6 2 4 2 2 4" xfId="710"/>
    <cellStyle name="Обычный 6 2 4 2 2 5" xfId="1231"/>
    <cellStyle name="Обычный 6 2 4 2 3" xfId="189"/>
    <cellStyle name="Обычный 6 2 4 2 3 2" xfId="361"/>
    <cellStyle name="Обычный 6 2 4 2 3 2 2" xfId="882"/>
    <cellStyle name="Обычный 6 2 4 2 3 2 3" xfId="1403"/>
    <cellStyle name="Обычный 6 2 4 2 3 3" xfId="532"/>
    <cellStyle name="Обычный 6 2 4 2 3 3 2" xfId="1053"/>
    <cellStyle name="Обычный 6 2 4 2 3 3 3" xfId="1574"/>
    <cellStyle name="Обычный 6 2 4 2 3 4" xfId="711"/>
    <cellStyle name="Обычный 6 2 4 2 3 5" xfId="1232"/>
    <cellStyle name="Обычный 6 2 4 2 4" xfId="359"/>
    <cellStyle name="Обычный 6 2 4 2 4 2" xfId="880"/>
    <cellStyle name="Обычный 6 2 4 2 4 3" xfId="1401"/>
    <cellStyle name="Обычный 6 2 4 2 5" xfId="530"/>
    <cellStyle name="Обычный 6 2 4 2 5 2" xfId="1051"/>
    <cellStyle name="Обычный 6 2 4 2 5 3" xfId="1572"/>
    <cellStyle name="Обычный 6 2 4 2 6" xfId="709"/>
    <cellStyle name="Обычный 6 2 4 2 7" xfId="1230"/>
    <cellStyle name="Обычный 6 2 4 3" xfId="190"/>
    <cellStyle name="Обычный 6 2 4 3 2" xfId="362"/>
    <cellStyle name="Обычный 6 2 4 3 2 2" xfId="883"/>
    <cellStyle name="Обычный 6 2 4 3 2 3" xfId="1404"/>
    <cellStyle name="Обычный 6 2 4 3 3" xfId="533"/>
    <cellStyle name="Обычный 6 2 4 3 3 2" xfId="1054"/>
    <cellStyle name="Обычный 6 2 4 3 3 3" xfId="1575"/>
    <cellStyle name="Обычный 6 2 4 3 4" xfId="712"/>
    <cellStyle name="Обычный 6 2 4 3 5" xfId="1233"/>
    <cellStyle name="Обычный 6 2 4 4" xfId="191"/>
    <cellStyle name="Обычный 6 2 4 4 2" xfId="363"/>
    <cellStyle name="Обычный 6 2 4 4 2 2" xfId="884"/>
    <cellStyle name="Обычный 6 2 4 4 2 3" xfId="1405"/>
    <cellStyle name="Обычный 6 2 4 4 3" xfId="534"/>
    <cellStyle name="Обычный 6 2 4 4 3 2" xfId="1055"/>
    <cellStyle name="Обычный 6 2 4 4 3 3" xfId="1576"/>
    <cellStyle name="Обычный 6 2 4 4 4" xfId="713"/>
    <cellStyle name="Обычный 6 2 4 4 5" xfId="1234"/>
    <cellStyle name="Обычный 6 2 4 5" xfId="299"/>
    <cellStyle name="Обычный 6 2 4 5 2" xfId="820"/>
    <cellStyle name="Обычный 6 2 4 5 3" xfId="1341"/>
    <cellStyle name="Обычный 6 2 4 6" xfId="470"/>
    <cellStyle name="Обычный 6 2 4 6 2" xfId="991"/>
    <cellStyle name="Обычный 6 2 4 6 3" xfId="1512"/>
    <cellStyle name="Обычный 6 2 4 7" xfId="649"/>
    <cellStyle name="Обычный 6 2 4 8" xfId="11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86"/>
    <cellStyle name="Обычный 6 2 5 2 2 2 3" xfId="1407"/>
    <cellStyle name="Обычный 6 2 5 2 2 3" xfId="536"/>
    <cellStyle name="Обычный 6 2 5 2 2 3 2" xfId="1057"/>
    <cellStyle name="Обычный 6 2 5 2 2 3 3" xfId="1578"/>
    <cellStyle name="Обычный 6 2 5 2 2 4" xfId="715"/>
    <cellStyle name="Обычный 6 2 5 2 2 5" xfId="1236"/>
    <cellStyle name="Обычный 6 2 5 2 3" xfId="194"/>
    <cellStyle name="Обычный 6 2 5 2 3 2" xfId="366"/>
    <cellStyle name="Обычный 6 2 5 2 3 2 2" xfId="887"/>
    <cellStyle name="Обычный 6 2 5 2 3 2 3" xfId="1408"/>
    <cellStyle name="Обычный 6 2 5 2 3 3" xfId="537"/>
    <cellStyle name="Обычный 6 2 5 2 3 3 2" xfId="1058"/>
    <cellStyle name="Обычный 6 2 5 2 3 3 3" xfId="1579"/>
    <cellStyle name="Обычный 6 2 5 2 3 4" xfId="716"/>
    <cellStyle name="Обычный 6 2 5 2 3 5" xfId="1237"/>
    <cellStyle name="Обычный 6 2 5 2 4" xfId="364"/>
    <cellStyle name="Обычный 6 2 5 2 4 2" xfId="885"/>
    <cellStyle name="Обычный 6 2 5 2 4 3" xfId="1406"/>
    <cellStyle name="Обычный 6 2 5 2 5" xfId="535"/>
    <cellStyle name="Обычный 6 2 5 2 5 2" xfId="1056"/>
    <cellStyle name="Обычный 6 2 5 2 5 3" xfId="1577"/>
    <cellStyle name="Обычный 6 2 5 2 6" xfId="714"/>
    <cellStyle name="Обычный 6 2 5 2 7" xfId="1235"/>
    <cellStyle name="Обычный 6 2 5 3" xfId="195"/>
    <cellStyle name="Обычный 6 2 5 3 2" xfId="367"/>
    <cellStyle name="Обычный 6 2 5 3 2 2" xfId="888"/>
    <cellStyle name="Обычный 6 2 5 3 2 3" xfId="1409"/>
    <cellStyle name="Обычный 6 2 5 3 3" xfId="538"/>
    <cellStyle name="Обычный 6 2 5 3 3 2" xfId="1059"/>
    <cellStyle name="Обычный 6 2 5 3 3 3" xfId="1580"/>
    <cellStyle name="Обычный 6 2 5 3 4" xfId="717"/>
    <cellStyle name="Обычный 6 2 5 3 5" xfId="1238"/>
    <cellStyle name="Обычный 6 2 5 4" xfId="196"/>
    <cellStyle name="Обычный 6 2 5 4 2" xfId="368"/>
    <cellStyle name="Обычный 6 2 5 4 2 2" xfId="889"/>
    <cellStyle name="Обычный 6 2 5 4 2 3" xfId="1410"/>
    <cellStyle name="Обычный 6 2 5 4 3" xfId="539"/>
    <cellStyle name="Обычный 6 2 5 4 3 2" xfId="1060"/>
    <cellStyle name="Обычный 6 2 5 4 3 3" xfId="1581"/>
    <cellStyle name="Обычный 6 2 5 4 4" xfId="718"/>
    <cellStyle name="Обычный 6 2 5 4 5" xfId="1239"/>
    <cellStyle name="Обычный 6 2 5 5" xfId="292"/>
    <cellStyle name="Обычный 6 2 5 5 2" xfId="813"/>
    <cellStyle name="Обычный 6 2 5 5 3" xfId="1334"/>
    <cellStyle name="Обычный 6 2 5 6" xfId="463"/>
    <cellStyle name="Обычный 6 2 5 6 2" xfId="984"/>
    <cellStyle name="Обычный 6 2 5 6 3" xfId="1505"/>
    <cellStyle name="Обычный 6 2 5 7" xfId="642"/>
    <cellStyle name="Обычный 6 2 5 8" xfId="1163"/>
    <cellStyle name="Обычный 6 2 6" xfId="197"/>
    <cellStyle name="Обычный 6 2 6 2" xfId="198"/>
    <cellStyle name="Обычный 6 2 6 2 2" xfId="370"/>
    <cellStyle name="Обычный 6 2 6 2 2 2" xfId="891"/>
    <cellStyle name="Обычный 6 2 6 2 2 3" xfId="1412"/>
    <cellStyle name="Обычный 6 2 6 2 3" xfId="541"/>
    <cellStyle name="Обычный 6 2 6 2 3 2" xfId="1062"/>
    <cellStyle name="Обычный 6 2 6 2 3 3" xfId="1583"/>
    <cellStyle name="Обычный 6 2 6 2 4" xfId="720"/>
    <cellStyle name="Обычный 6 2 6 2 5" xfId="1241"/>
    <cellStyle name="Обычный 6 2 6 3" xfId="199"/>
    <cellStyle name="Обычный 6 2 6 3 2" xfId="371"/>
    <cellStyle name="Обычный 6 2 6 3 2 2" xfId="892"/>
    <cellStyle name="Обычный 6 2 6 3 2 3" xfId="1413"/>
    <cellStyle name="Обычный 6 2 6 3 3" xfId="542"/>
    <cellStyle name="Обычный 6 2 6 3 3 2" xfId="1063"/>
    <cellStyle name="Обычный 6 2 6 3 3 3" xfId="1584"/>
    <cellStyle name="Обычный 6 2 6 3 4" xfId="721"/>
    <cellStyle name="Обычный 6 2 6 3 5" xfId="1242"/>
    <cellStyle name="Обычный 6 2 6 4" xfId="369"/>
    <cellStyle name="Обычный 6 2 6 4 2" xfId="890"/>
    <cellStyle name="Обычный 6 2 6 4 3" xfId="1411"/>
    <cellStyle name="Обычный 6 2 6 5" xfId="540"/>
    <cellStyle name="Обычный 6 2 6 5 2" xfId="1061"/>
    <cellStyle name="Обычный 6 2 6 5 3" xfId="1582"/>
    <cellStyle name="Обычный 6 2 6 6" xfId="719"/>
    <cellStyle name="Обычный 6 2 6 7" xfId="1240"/>
    <cellStyle name="Обычный 6 2 7" xfId="200"/>
    <cellStyle name="Обычный 6 2 7 2" xfId="372"/>
    <cellStyle name="Обычный 6 2 7 2 2" xfId="893"/>
    <cellStyle name="Обычный 6 2 7 2 3" xfId="1414"/>
    <cellStyle name="Обычный 6 2 7 3" xfId="543"/>
    <cellStyle name="Обычный 6 2 7 3 2" xfId="1064"/>
    <cellStyle name="Обычный 6 2 7 3 3" xfId="1585"/>
    <cellStyle name="Обычный 6 2 7 4" xfId="722"/>
    <cellStyle name="Обычный 6 2 7 5" xfId="1243"/>
    <cellStyle name="Обычный 6 2 8" xfId="201"/>
    <cellStyle name="Обычный 6 2 8 2" xfId="373"/>
    <cellStyle name="Обычный 6 2 8 2 2" xfId="894"/>
    <cellStyle name="Обычный 6 2 8 2 3" xfId="1415"/>
    <cellStyle name="Обычный 6 2 8 3" xfId="544"/>
    <cellStyle name="Обычный 6 2 8 3 2" xfId="1065"/>
    <cellStyle name="Обычный 6 2 8 3 3" xfId="1586"/>
    <cellStyle name="Обычный 6 2 8 4" xfId="723"/>
    <cellStyle name="Обычный 6 2 8 5" xfId="1244"/>
    <cellStyle name="Обычный 6 2 9" xfId="202"/>
    <cellStyle name="Обычный 6 2 9 2" xfId="374"/>
    <cellStyle name="Обычный 6 2 9 2 2" xfId="895"/>
    <cellStyle name="Обычный 6 2 9 2 3" xfId="1416"/>
    <cellStyle name="Обычный 6 2 9 3" xfId="545"/>
    <cellStyle name="Обычный 6 2 9 3 2" xfId="1066"/>
    <cellStyle name="Обычный 6 2 9 3 3" xfId="1587"/>
    <cellStyle name="Обычный 6 2 9 4" xfId="724"/>
    <cellStyle name="Обычный 6 2 9 5" xfId="1245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97"/>
    <cellStyle name="Обычный 6 3 2 2 2 3" xfId="1418"/>
    <cellStyle name="Обычный 6 3 2 2 3" xfId="547"/>
    <cellStyle name="Обычный 6 3 2 2 3 2" xfId="1068"/>
    <cellStyle name="Обычный 6 3 2 2 3 3" xfId="1589"/>
    <cellStyle name="Обычный 6 3 2 2 4" xfId="726"/>
    <cellStyle name="Обычный 6 3 2 2 5" xfId="1247"/>
    <cellStyle name="Обычный 6 3 2 3" xfId="205"/>
    <cellStyle name="Обычный 6 3 2 3 2" xfId="377"/>
    <cellStyle name="Обычный 6 3 2 3 2 2" xfId="898"/>
    <cellStyle name="Обычный 6 3 2 3 2 3" xfId="1419"/>
    <cellStyle name="Обычный 6 3 2 3 3" xfId="548"/>
    <cellStyle name="Обычный 6 3 2 3 3 2" xfId="1069"/>
    <cellStyle name="Обычный 6 3 2 3 3 3" xfId="1590"/>
    <cellStyle name="Обычный 6 3 2 3 4" xfId="727"/>
    <cellStyle name="Обычный 6 3 2 3 5" xfId="1248"/>
    <cellStyle name="Обычный 6 3 2 4" xfId="375"/>
    <cellStyle name="Обычный 6 3 2 4 2" xfId="896"/>
    <cellStyle name="Обычный 6 3 2 4 3" xfId="1417"/>
    <cellStyle name="Обычный 6 3 2 5" xfId="546"/>
    <cellStyle name="Обычный 6 3 2 5 2" xfId="1067"/>
    <cellStyle name="Обычный 6 3 2 5 3" xfId="1588"/>
    <cellStyle name="Обычный 6 3 2 6" xfId="725"/>
    <cellStyle name="Обычный 6 3 2 7" xfId="1246"/>
    <cellStyle name="Обычный 6 3 3" xfId="206"/>
    <cellStyle name="Обычный 6 3 3 2" xfId="378"/>
    <cellStyle name="Обычный 6 3 3 2 2" xfId="899"/>
    <cellStyle name="Обычный 6 3 3 2 3" xfId="1420"/>
    <cellStyle name="Обычный 6 3 3 3" xfId="549"/>
    <cellStyle name="Обычный 6 3 3 3 2" xfId="1070"/>
    <cellStyle name="Обычный 6 3 3 3 3" xfId="1591"/>
    <cellStyle name="Обычный 6 3 3 4" xfId="728"/>
    <cellStyle name="Обычный 6 3 3 5" xfId="1249"/>
    <cellStyle name="Обычный 6 3 4" xfId="207"/>
    <cellStyle name="Обычный 6 3 4 2" xfId="379"/>
    <cellStyle name="Обычный 6 3 4 2 2" xfId="900"/>
    <cellStyle name="Обычный 6 3 4 2 3" xfId="1421"/>
    <cellStyle name="Обычный 6 3 4 3" xfId="550"/>
    <cellStyle name="Обычный 6 3 4 3 2" xfId="1071"/>
    <cellStyle name="Обычный 6 3 4 3 3" xfId="1592"/>
    <cellStyle name="Обычный 6 3 4 4" xfId="729"/>
    <cellStyle name="Обычный 6 3 4 5" xfId="1250"/>
    <cellStyle name="Обычный 6 3 5" xfId="296"/>
    <cellStyle name="Обычный 6 3 5 2" xfId="817"/>
    <cellStyle name="Обычный 6 3 5 3" xfId="1338"/>
    <cellStyle name="Обычный 6 3 6" xfId="467"/>
    <cellStyle name="Обычный 6 3 6 2" xfId="988"/>
    <cellStyle name="Обычный 6 3 6 3" xfId="1509"/>
    <cellStyle name="Обычный 6 3 7" xfId="646"/>
    <cellStyle name="Обычный 6 3 8" xfId="1167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902"/>
    <cellStyle name="Обычный 6 4 2 2 2 3" xfId="1423"/>
    <cellStyle name="Обычный 6 4 2 2 3" xfId="552"/>
    <cellStyle name="Обычный 6 4 2 2 3 2" xfId="1073"/>
    <cellStyle name="Обычный 6 4 2 2 3 3" xfId="1594"/>
    <cellStyle name="Обычный 6 4 2 2 4" xfId="731"/>
    <cellStyle name="Обычный 6 4 2 2 5" xfId="1252"/>
    <cellStyle name="Обычный 6 4 2 3" xfId="210"/>
    <cellStyle name="Обычный 6 4 2 3 2" xfId="382"/>
    <cellStyle name="Обычный 6 4 2 3 2 2" xfId="903"/>
    <cellStyle name="Обычный 6 4 2 3 2 3" xfId="1424"/>
    <cellStyle name="Обычный 6 4 2 3 3" xfId="553"/>
    <cellStyle name="Обычный 6 4 2 3 3 2" xfId="1074"/>
    <cellStyle name="Обычный 6 4 2 3 3 3" xfId="1595"/>
    <cellStyle name="Обычный 6 4 2 3 4" xfId="732"/>
    <cellStyle name="Обычный 6 4 2 3 5" xfId="1253"/>
    <cellStyle name="Обычный 6 4 2 4" xfId="380"/>
    <cellStyle name="Обычный 6 4 2 4 2" xfId="901"/>
    <cellStyle name="Обычный 6 4 2 4 3" xfId="1422"/>
    <cellStyle name="Обычный 6 4 2 5" xfId="551"/>
    <cellStyle name="Обычный 6 4 2 5 2" xfId="1072"/>
    <cellStyle name="Обычный 6 4 2 5 3" xfId="1593"/>
    <cellStyle name="Обычный 6 4 2 6" xfId="730"/>
    <cellStyle name="Обычный 6 4 2 7" xfId="1251"/>
    <cellStyle name="Обычный 6 4 3" xfId="211"/>
    <cellStyle name="Обычный 6 4 3 2" xfId="383"/>
    <cellStyle name="Обычный 6 4 3 2 2" xfId="904"/>
    <cellStyle name="Обычный 6 4 3 2 3" xfId="1425"/>
    <cellStyle name="Обычный 6 4 3 3" xfId="554"/>
    <cellStyle name="Обычный 6 4 3 3 2" xfId="1075"/>
    <cellStyle name="Обычный 6 4 3 3 3" xfId="1596"/>
    <cellStyle name="Обычный 6 4 3 4" xfId="733"/>
    <cellStyle name="Обычный 6 4 3 5" xfId="1254"/>
    <cellStyle name="Обычный 6 4 4" xfId="212"/>
    <cellStyle name="Обычный 6 4 4 2" xfId="384"/>
    <cellStyle name="Обычный 6 4 4 2 2" xfId="905"/>
    <cellStyle name="Обычный 6 4 4 2 3" xfId="1426"/>
    <cellStyle name="Обычный 6 4 4 3" xfId="555"/>
    <cellStyle name="Обычный 6 4 4 3 2" xfId="1076"/>
    <cellStyle name="Обычный 6 4 4 3 3" xfId="1597"/>
    <cellStyle name="Обычный 6 4 4 4" xfId="734"/>
    <cellStyle name="Обычный 6 4 4 5" xfId="1255"/>
    <cellStyle name="Обычный 6 4 5" xfId="289"/>
    <cellStyle name="Обычный 6 4 5 2" xfId="810"/>
    <cellStyle name="Обычный 6 4 5 3" xfId="1331"/>
    <cellStyle name="Обычный 6 4 6" xfId="460"/>
    <cellStyle name="Обычный 6 4 6 2" xfId="981"/>
    <cellStyle name="Обычный 6 4 6 3" xfId="1502"/>
    <cellStyle name="Обычный 6 4 7" xfId="639"/>
    <cellStyle name="Обычный 6 4 8" xfId="1160"/>
    <cellStyle name="Обычный 6 5" xfId="213"/>
    <cellStyle name="Обычный 6 5 2" xfId="214"/>
    <cellStyle name="Обычный 6 5 2 2" xfId="386"/>
    <cellStyle name="Обычный 6 5 2 2 2" xfId="907"/>
    <cellStyle name="Обычный 6 5 2 2 3" xfId="1428"/>
    <cellStyle name="Обычный 6 5 2 3" xfId="557"/>
    <cellStyle name="Обычный 6 5 2 3 2" xfId="1078"/>
    <cellStyle name="Обычный 6 5 2 3 3" xfId="1599"/>
    <cellStyle name="Обычный 6 5 2 4" xfId="736"/>
    <cellStyle name="Обычный 6 5 2 5" xfId="1257"/>
    <cellStyle name="Обычный 6 5 3" xfId="215"/>
    <cellStyle name="Обычный 6 5 3 2" xfId="387"/>
    <cellStyle name="Обычный 6 5 3 2 2" xfId="908"/>
    <cellStyle name="Обычный 6 5 3 2 3" xfId="1429"/>
    <cellStyle name="Обычный 6 5 3 3" xfId="558"/>
    <cellStyle name="Обычный 6 5 3 3 2" xfId="1079"/>
    <cellStyle name="Обычный 6 5 3 3 3" xfId="1600"/>
    <cellStyle name="Обычный 6 5 3 4" xfId="737"/>
    <cellStyle name="Обычный 6 5 3 5" xfId="1258"/>
    <cellStyle name="Обычный 6 5 4" xfId="385"/>
    <cellStyle name="Обычный 6 5 4 2" xfId="906"/>
    <cellStyle name="Обычный 6 5 4 3" xfId="1427"/>
    <cellStyle name="Обычный 6 5 5" xfId="556"/>
    <cellStyle name="Обычный 6 5 5 2" xfId="1077"/>
    <cellStyle name="Обычный 6 5 5 3" xfId="1598"/>
    <cellStyle name="Обычный 6 5 6" xfId="735"/>
    <cellStyle name="Обычный 6 5 7" xfId="1256"/>
    <cellStyle name="Обычный 6 6" xfId="216"/>
    <cellStyle name="Обычный 6 6 2" xfId="388"/>
    <cellStyle name="Обычный 6 6 2 2" xfId="909"/>
    <cellStyle name="Обычный 6 6 2 3" xfId="1430"/>
    <cellStyle name="Обычный 6 6 3" xfId="559"/>
    <cellStyle name="Обычный 6 6 3 2" xfId="1080"/>
    <cellStyle name="Обычный 6 6 3 3" xfId="1601"/>
    <cellStyle name="Обычный 6 6 4" xfId="738"/>
    <cellStyle name="Обычный 6 6 5" xfId="1259"/>
    <cellStyle name="Обычный 6 7" xfId="217"/>
    <cellStyle name="Обычный 6 7 2" xfId="389"/>
    <cellStyle name="Обычный 6 7 2 2" xfId="910"/>
    <cellStyle name="Обычный 6 7 2 3" xfId="1431"/>
    <cellStyle name="Обычный 6 7 3" xfId="560"/>
    <cellStyle name="Обычный 6 7 3 2" xfId="1081"/>
    <cellStyle name="Обычный 6 7 3 3" xfId="1602"/>
    <cellStyle name="Обычный 6 7 4" xfId="739"/>
    <cellStyle name="Обычный 6 7 5" xfId="1260"/>
    <cellStyle name="Обычный 6 8" xfId="218"/>
    <cellStyle name="Обычный 6 8 2" xfId="390"/>
    <cellStyle name="Обычный 6 8 2 2" xfId="911"/>
    <cellStyle name="Обычный 6 8 2 3" xfId="1432"/>
    <cellStyle name="Обычный 6 8 3" xfId="561"/>
    <cellStyle name="Обычный 6 8 3 2" xfId="1082"/>
    <cellStyle name="Обычный 6 8 3 3" xfId="1603"/>
    <cellStyle name="Обычный 6 8 4" xfId="740"/>
    <cellStyle name="Обычный 6 8 5" xfId="1261"/>
    <cellStyle name="Обычный 6 9" xfId="106"/>
    <cellStyle name="Обычный 6 9 2" xfId="629"/>
    <cellStyle name="Обычный 6 9 3" xfId="1150"/>
    <cellStyle name="Обычный 7" xfId="54"/>
    <cellStyle name="Обычный 7 2" xfId="58"/>
    <cellStyle name="Обычный 7 2 10" xfId="455"/>
    <cellStyle name="Обычный 7 2 10 2" xfId="976"/>
    <cellStyle name="Обычный 7 2 10 3" xfId="1497"/>
    <cellStyle name="Обычный 7 2 11" xfId="627"/>
    <cellStyle name="Обычный 7 2 12" xfId="1148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13"/>
    <cellStyle name="Обычный 7 2 2 2 2 2 3" xfId="1434"/>
    <cellStyle name="Обычный 7 2 2 2 2 3" xfId="563"/>
    <cellStyle name="Обычный 7 2 2 2 2 3 2" xfId="1084"/>
    <cellStyle name="Обычный 7 2 2 2 2 3 3" xfId="1605"/>
    <cellStyle name="Обычный 7 2 2 2 2 4" xfId="742"/>
    <cellStyle name="Обычный 7 2 2 2 2 5" xfId="1263"/>
    <cellStyle name="Обычный 7 2 2 2 3" xfId="221"/>
    <cellStyle name="Обычный 7 2 2 2 3 2" xfId="393"/>
    <cellStyle name="Обычный 7 2 2 2 3 2 2" xfId="914"/>
    <cellStyle name="Обычный 7 2 2 2 3 2 3" xfId="1435"/>
    <cellStyle name="Обычный 7 2 2 2 3 3" xfId="564"/>
    <cellStyle name="Обычный 7 2 2 2 3 3 2" xfId="1085"/>
    <cellStyle name="Обычный 7 2 2 2 3 3 3" xfId="1606"/>
    <cellStyle name="Обычный 7 2 2 2 3 4" xfId="743"/>
    <cellStyle name="Обычный 7 2 2 2 3 5" xfId="1264"/>
    <cellStyle name="Обычный 7 2 2 2 4" xfId="391"/>
    <cellStyle name="Обычный 7 2 2 2 4 2" xfId="912"/>
    <cellStyle name="Обычный 7 2 2 2 4 3" xfId="1433"/>
    <cellStyle name="Обычный 7 2 2 2 5" xfId="562"/>
    <cellStyle name="Обычный 7 2 2 2 5 2" xfId="1083"/>
    <cellStyle name="Обычный 7 2 2 2 5 3" xfId="1604"/>
    <cellStyle name="Обычный 7 2 2 2 6" xfId="741"/>
    <cellStyle name="Обычный 7 2 2 2 7" xfId="1262"/>
    <cellStyle name="Обычный 7 2 2 3" xfId="222"/>
    <cellStyle name="Обычный 7 2 2 3 2" xfId="394"/>
    <cellStyle name="Обычный 7 2 2 3 2 2" xfId="915"/>
    <cellStyle name="Обычный 7 2 2 3 2 3" xfId="1436"/>
    <cellStyle name="Обычный 7 2 2 3 3" xfId="565"/>
    <cellStyle name="Обычный 7 2 2 3 3 2" xfId="1086"/>
    <cellStyle name="Обычный 7 2 2 3 3 3" xfId="1607"/>
    <cellStyle name="Обычный 7 2 2 3 4" xfId="744"/>
    <cellStyle name="Обычный 7 2 2 3 5" xfId="1265"/>
    <cellStyle name="Обычный 7 2 2 4" xfId="223"/>
    <cellStyle name="Обычный 7 2 2 4 2" xfId="395"/>
    <cellStyle name="Обычный 7 2 2 4 2 2" xfId="916"/>
    <cellStyle name="Обычный 7 2 2 4 2 3" xfId="1437"/>
    <cellStyle name="Обычный 7 2 2 4 3" xfId="566"/>
    <cellStyle name="Обычный 7 2 2 4 3 2" xfId="1087"/>
    <cellStyle name="Обычный 7 2 2 4 3 3" xfId="1608"/>
    <cellStyle name="Обычный 7 2 2 4 4" xfId="745"/>
    <cellStyle name="Обычный 7 2 2 4 5" xfId="1266"/>
    <cellStyle name="Обычный 7 2 2 5" xfId="301"/>
    <cellStyle name="Обычный 7 2 2 5 2" xfId="822"/>
    <cellStyle name="Обычный 7 2 2 5 3" xfId="1343"/>
    <cellStyle name="Обычный 7 2 2 6" xfId="472"/>
    <cellStyle name="Обычный 7 2 2 6 2" xfId="993"/>
    <cellStyle name="Обычный 7 2 2 6 3" xfId="1514"/>
    <cellStyle name="Обычный 7 2 2 7" xfId="651"/>
    <cellStyle name="Обычный 7 2 2 8" xfId="11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18"/>
    <cellStyle name="Обычный 7 2 3 2 2 2 3" xfId="1439"/>
    <cellStyle name="Обычный 7 2 3 2 2 3" xfId="568"/>
    <cellStyle name="Обычный 7 2 3 2 2 3 2" xfId="1089"/>
    <cellStyle name="Обычный 7 2 3 2 2 3 3" xfId="1610"/>
    <cellStyle name="Обычный 7 2 3 2 2 4" xfId="747"/>
    <cellStyle name="Обычный 7 2 3 2 2 5" xfId="1268"/>
    <cellStyle name="Обычный 7 2 3 2 3" xfId="226"/>
    <cellStyle name="Обычный 7 2 3 2 3 2" xfId="398"/>
    <cellStyle name="Обычный 7 2 3 2 3 2 2" xfId="919"/>
    <cellStyle name="Обычный 7 2 3 2 3 2 3" xfId="1440"/>
    <cellStyle name="Обычный 7 2 3 2 3 3" xfId="569"/>
    <cellStyle name="Обычный 7 2 3 2 3 3 2" xfId="1090"/>
    <cellStyle name="Обычный 7 2 3 2 3 3 3" xfId="1611"/>
    <cellStyle name="Обычный 7 2 3 2 3 4" xfId="748"/>
    <cellStyle name="Обычный 7 2 3 2 3 5" xfId="1269"/>
    <cellStyle name="Обычный 7 2 3 2 4" xfId="396"/>
    <cellStyle name="Обычный 7 2 3 2 4 2" xfId="917"/>
    <cellStyle name="Обычный 7 2 3 2 4 3" xfId="1438"/>
    <cellStyle name="Обычный 7 2 3 2 5" xfId="567"/>
    <cellStyle name="Обычный 7 2 3 2 5 2" xfId="1088"/>
    <cellStyle name="Обычный 7 2 3 2 5 3" xfId="1609"/>
    <cellStyle name="Обычный 7 2 3 2 6" xfId="746"/>
    <cellStyle name="Обычный 7 2 3 2 7" xfId="1267"/>
    <cellStyle name="Обычный 7 2 3 3" xfId="227"/>
    <cellStyle name="Обычный 7 2 3 3 2" xfId="399"/>
    <cellStyle name="Обычный 7 2 3 3 2 2" xfId="920"/>
    <cellStyle name="Обычный 7 2 3 3 2 3" xfId="1441"/>
    <cellStyle name="Обычный 7 2 3 3 3" xfId="570"/>
    <cellStyle name="Обычный 7 2 3 3 3 2" xfId="1091"/>
    <cellStyle name="Обычный 7 2 3 3 3 3" xfId="1612"/>
    <cellStyle name="Обычный 7 2 3 3 4" xfId="749"/>
    <cellStyle name="Обычный 7 2 3 3 5" xfId="1270"/>
    <cellStyle name="Обычный 7 2 3 4" xfId="228"/>
    <cellStyle name="Обычный 7 2 3 4 2" xfId="400"/>
    <cellStyle name="Обычный 7 2 3 4 2 2" xfId="921"/>
    <cellStyle name="Обычный 7 2 3 4 2 3" xfId="1442"/>
    <cellStyle name="Обычный 7 2 3 4 3" xfId="571"/>
    <cellStyle name="Обычный 7 2 3 4 3 2" xfId="1092"/>
    <cellStyle name="Обычный 7 2 3 4 3 3" xfId="1613"/>
    <cellStyle name="Обычный 7 2 3 4 4" xfId="750"/>
    <cellStyle name="Обычный 7 2 3 4 5" xfId="1271"/>
    <cellStyle name="Обычный 7 2 3 5" xfId="294"/>
    <cellStyle name="Обычный 7 2 3 5 2" xfId="815"/>
    <cellStyle name="Обычный 7 2 3 5 3" xfId="1336"/>
    <cellStyle name="Обычный 7 2 3 6" xfId="465"/>
    <cellStyle name="Обычный 7 2 3 6 2" xfId="986"/>
    <cellStyle name="Обычный 7 2 3 6 3" xfId="1507"/>
    <cellStyle name="Обычный 7 2 3 7" xfId="644"/>
    <cellStyle name="Обычный 7 2 3 8" xfId="1165"/>
    <cellStyle name="Обычный 7 2 4" xfId="229"/>
    <cellStyle name="Обычный 7 2 4 2" xfId="230"/>
    <cellStyle name="Обычный 7 2 4 2 2" xfId="402"/>
    <cellStyle name="Обычный 7 2 4 2 2 2" xfId="923"/>
    <cellStyle name="Обычный 7 2 4 2 2 3" xfId="1444"/>
    <cellStyle name="Обычный 7 2 4 2 3" xfId="573"/>
    <cellStyle name="Обычный 7 2 4 2 3 2" xfId="1094"/>
    <cellStyle name="Обычный 7 2 4 2 3 3" xfId="1615"/>
    <cellStyle name="Обычный 7 2 4 2 4" xfId="752"/>
    <cellStyle name="Обычный 7 2 4 2 5" xfId="1273"/>
    <cellStyle name="Обычный 7 2 4 3" xfId="231"/>
    <cellStyle name="Обычный 7 2 4 3 2" xfId="403"/>
    <cellStyle name="Обычный 7 2 4 3 2 2" xfId="924"/>
    <cellStyle name="Обычный 7 2 4 3 2 3" xfId="1445"/>
    <cellStyle name="Обычный 7 2 4 3 3" xfId="574"/>
    <cellStyle name="Обычный 7 2 4 3 3 2" xfId="1095"/>
    <cellStyle name="Обычный 7 2 4 3 3 3" xfId="1616"/>
    <cellStyle name="Обычный 7 2 4 3 4" xfId="753"/>
    <cellStyle name="Обычный 7 2 4 3 5" xfId="1274"/>
    <cellStyle name="Обычный 7 2 4 4" xfId="401"/>
    <cellStyle name="Обычный 7 2 4 4 2" xfId="922"/>
    <cellStyle name="Обычный 7 2 4 4 3" xfId="1443"/>
    <cellStyle name="Обычный 7 2 4 5" xfId="572"/>
    <cellStyle name="Обычный 7 2 4 5 2" xfId="1093"/>
    <cellStyle name="Обычный 7 2 4 5 3" xfId="1614"/>
    <cellStyle name="Обычный 7 2 4 6" xfId="751"/>
    <cellStyle name="Обычный 7 2 4 7" xfId="1272"/>
    <cellStyle name="Обычный 7 2 5" xfId="232"/>
    <cellStyle name="Обычный 7 2 5 2" xfId="404"/>
    <cellStyle name="Обычный 7 2 5 2 2" xfId="925"/>
    <cellStyle name="Обычный 7 2 5 2 3" xfId="1446"/>
    <cellStyle name="Обычный 7 2 5 3" xfId="575"/>
    <cellStyle name="Обычный 7 2 5 3 2" xfId="1096"/>
    <cellStyle name="Обычный 7 2 5 3 3" xfId="1617"/>
    <cellStyle name="Обычный 7 2 5 4" xfId="754"/>
    <cellStyle name="Обычный 7 2 5 5" xfId="1275"/>
    <cellStyle name="Обычный 7 2 6" xfId="233"/>
    <cellStyle name="Обычный 7 2 6 2" xfId="405"/>
    <cellStyle name="Обычный 7 2 6 2 2" xfId="926"/>
    <cellStyle name="Обычный 7 2 6 2 3" xfId="1447"/>
    <cellStyle name="Обычный 7 2 6 3" xfId="576"/>
    <cellStyle name="Обычный 7 2 6 3 2" xfId="1097"/>
    <cellStyle name="Обычный 7 2 6 3 3" xfId="1618"/>
    <cellStyle name="Обычный 7 2 6 4" xfId="755"/>
    <cellStyle name="Обычный 7 2 6 5" xfId="1276"/>
    <cellStyle name="Обычный 7 2 7" xfId="234"/>
    <cellStyle name="Обычный 7 2 7 2" xfId="406"/>
    <cellStyle name="Обычный 7 2 7 2 2" xfId="927"/>
    <cellStyle name="Обычный 7 2 7 2 3" xfId="1448"/>
    <cellStyle name="Обычный 7 2 7 3" xfId="577"/>
    <cellStyle name="Обычный 7 2 7 3 2" xfId="1098"/>
    <cellStyle name="Обычный 7 2 7 3 3" xfId="1619"/>
    <cellStyle name="Обычный 7 2 7 4" xfId="756"/>
    <cellStyle name="Обычный 7 2 7 5" xfId="1277"/>
    <cellStyle name="Обычный 7 2 8" xfId="111"/>
    <cellStyle name="Обычный 7 2 8 2" xfId="634"/>
    <cellStyle name="Обычный 7 2 8 3" xfId="1155"/>
    <cellStyle name="Обычный 7 2 9" xfId="284"/>
    <cellStyle name="Обычный 7 2 9 2" xfId="805"/>
    <cellStyle name="Обычный 7 2 9 3" xfId="1326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29"/>
    <cellStyle name="Обычный 9 2 2 2 2 3" xfId="1450"/>
    <cellStyle name="Обычный 9 2 2 2 3" xfId="579"/>
    <cellStyle name="Обычный 9 2 2 2 3 2" xfId="1100"/>
    <cellStyle name="Обычный 9 2 2 2 3 3" xfId="1621"/>
    <cellStyle name="Обычный 9 2 2 2 4" xfId="758"/>
    <cellStyle name="Обычный 9 2 2 2 5" xfId="1279"/>
    <cellStyle name="Обычный 9 2 2 3" xfId="237"/>
    <cellStyle name="Обычный 9 2 2 3 2" xfId="409"/>
    <cellStyle name="Обычный 9 2 2 3 2 2" xfId="930"/>
    <cellStyle name="Обычный 9 2 2 3 2 3" xfId="1451"/>
    <cellStyle name="Обычный 9 2 2 3 3" xfId="580"/>
    <cellStyle name="Обычный 9 2 2 3 3 2" xfId="1101"/>
    <cellStyle name="Обычный 9 2 2 3 3 3" xfId="1622"/>
    <cellStyle name="Обычный 9 2 2 3 4" xfId="759"/>
    <cellStyle name="Обычный 9 2 2 3 5" xfId="1280"/>
    <cellStyle name="Обычный 9 2 2 4" xfId="238"/>
    <cellStyle name="Обычный 9 2 2 4 2" xfId="410"/>
    <cellStyle name="Обычный 9 2 2 4 2 2" xfId="931"/>
    <cellStyle name="Обычный 9 2 2 4 2 3" xfId="1452"/>
    <cellStyle name="Обычный 9 2 2 4 3" xfId="581"/>
    <cellStyle name="Обычный 9 2 2 4 3 2" xfId="1102"/>
    <cellStyle name="Обычный 9 2 2 4 3 3" xfId="1623"/>
    <cellStyle name="Обычный 9 2 2 4 4" xfId="760"/>
    <cellStyle name="Обычный 9 2 2 4 5" xfId="1281"/>
    <cellStyle name="Обычный 9 2 2 5" xfId="407"/>
    <cellStyle name="Обычный 9 2 2 5 2" xfId="928"/>
    <cellStyle name="Обычный 9 2 2 5 3" xfId="1449"/>
    <cellStyle name="Обычный 9 2 2 6" xfId="578"/>
    <cellStyle name="Обычный 9 2 2 6 2" xfId="1099"/>
    <cellStyle name="Обычный 9 2 2 6 3" xfId="1620"/>
    <cellStyle name="Обычный 9 2 2 7" xfId="757"/>
    <cellStyle name="Обычный 9 2 2 8" xfId="1278"/>
    <cellStyle name="Обычный 9 2 3" xfId="239"/>
    <cellStyle name="Обычный 9 2 3 2" xfId="411"/>
    <cellStyle name="Обычный 9 2 3 2 2" xfId="932"/>
    <cellStyle name="Обычный 9 2 3 2 3" xfId="1453"/>
    <cellStyle name="Обычный 9 2 3 3" xfId="582"/>
    <cellStyle name="Обычный 9 2 3 3 2" xfId="1103"/>
    <cellStyle name="Обычный 9 2 3 3 3" xfId="1624"/>
    <cellStyle name="Обычный 9 2 3 4" xfId="761"/>
    <cellStyle name="Обычный 9 2 3 5" xfId="1282"/>
    <cellStyle name="Обычный 9 2 4" xfId="240"/>
    <cellStyle name="Обычный 9 2 4 2" xfId="412"/>
    <cellStyle name="Обычный 9 2 4 2 2" xfId="933"/>
    <cellStyle name="Обычный 9 2 4 2 3" xfId="1454"/>
    <cellStyle name="Обычный 9 2 4 3" xfId="583"/>
    <cellStyle name="Обычный 9 2 4 3 2" xfId="1104"/>
    <cellStyle name="Обычный 9 2 4 3 3" xfId="1625"/>
    <cellStyle name="Обычный 9 2 4 4" xfId="762"/>
    <cellStyle name="Обычный 9 2 4 5" xfId="1283"/>
    <cellStyle name="Обычный 9 2 5" xfId="303"/>
    <cellStyle name="Обычный 9 2 5 2" xfId="824"/>
    <cellStyle name="Обычный 9 2 5 3" xfId="1345"/>
    <cellStyle name="Обычный 9 2 6" xfId="474"/>
    <cellStyle name="Обычный 9 2 6 2" xfId="995"/>
    <cellStyle name="Обычный 9 2 6 3" xfId="1516"/>
    <cellStyle name="Обычный 9 2 7" xfId="653"/>
    <cellStyle name="Обычный 9 2 8" xfId="1174"/>
    <cellStyle name="Обычный 9 3" xfId="136"/>
    <cellStyle name="Обычный 9 3 2" xfId="241"/>
    <cellStyle name="Обычный 9 3 2 2" xfId="413"/>
    <cellStyle name="Обычный 9 3 2 2 2" xfId="934"/>
    <cellStyle name="Обычный 9 3 2 2 3" xfId="1455"/>
    <cellStyle name="Обычный 9 3 2 3" xfId="584"/>
    <cellStyle name="Обычный 9 3 2 3 2" xfId="1105"/>
    <cellStyle name="Обычный 9 3 2 3 3" xfId="1626"/>
    <cellStyle name="Обычный 9 3 2 4" xfId="763"/>
    <cellStyle name="Обычный 9 3 2 5" xfId="1284"/>
    <cellStyle name="Обычный 9 3 3" xfId="242"/>
    <cellStyle name="Обычный 9 3 3 2" xfId="414"/>
    <cellStyle name="Обычный 9 3 3 2 2" xfId="935"/>
    <cellStyle name="Обычный 9 3 3 2 3" xfId="1456"/>
    <cellStyle name="Обычный 9 3 3 3" xfId="585"/>
    <cellStyle name="Обычный 9 3 3 3 2" xfId="1106"/>
    <cellStyle name="Обычный 9 3 3 3 3" xfId="1627"/>
    <cellStyle name="Обычный 9 3 3 4" xfId="764"/>
    <cellStyle name="Обычный 9 3 3 5" xfId="1285"/>
    <cellStyle name="Обычный 9 3 4" xfId="243"/>
    <cellStyle name="Обычный 9 3 4 2" xfId="415"/>
    <cellStyle name="Обычный 9 3 4 2 2" xfId="936"/>
    <cellStyle name="Обычный 9 3 4 2 3" xfId="1457"/>
    <cellStyle name="Обычный 9 3 4 3" xfId="586"/>
    <cellStyle name="Обычный 9 3 4 3 2" xfId="1107"/>
    <cellStyle name="Обычный 9 3 4 3 3" xfId="1628"/>
    <cellStyle name="Обычный 9 3 4 4" xfId="765"/>
    <cellStyle name="Обычный 9 3 4 5" xfId="1286"/>
    <cellStyle name="Обычный 9 3 5" xfId="308"/>
    <cellStyle name="Обычный 9 3 5 2" xfId="829"/>
    <cellStyle name="Обычный 9 3 5 3" xfId="1350"/>
    <cellStyle name="Обычный 9 3 6" xfId="479"/>
    <cellStyle name="Обычный 9 3 6 2" xfId="1000"/>
    <cellStyle name="Обычный 9 3 6 3" xfId="1521"/>
    <cellStyle name="Обычный 9 3 7" xfId="658"/>
    <cellStyle name="Обычный 9 3 8" xfId="1179"/>
    <cellStyle name="Обычный 9 4" xfId="244"/>
    <cellStyle name="Обычный 9 4 2" xfId="416"/>
    <cellStyle name="Обычный 9 4 2 2" xfId="937"/>
    <cellStyle name="Обычный 9 4 2 3" xfId="1458"/>
    <cellStyle name="Обычный 9 4 3" xfId="587"/>
    <cellStyle name="Обычный 9 4 3 2" xfId="1108"/>
    <cellStyle name="Обычный 9 4 3 3" xfId="1629"/>
    <cellStyle name="Обычный 9 4 4" xfId="766"/>
    <cellStyle name="Обычный 9 4 5" xfId="1287"/>
    <cellStyle name="Обычный 9 5" xfId="245"/>
    <cellStyle name="Обычный 9 5 2" xfId="417"/>
    <cellStyle name="Обычный 9 5 2 2" xfId="938"/>
    <cellStyle name="Обычный 9 5 2 3" xfId="1459"/>
    <cellStyle name="Обычный 9 5 3" xfId="588"/>
    <cellStyle name="Обычный 9 5 3 2" xfId="1109"/>
    <cellStyle name="Обычный 9 5 3 3" xfId="1630"/>
    <cellStyle name="Обычный 9 5 4" xfId="767"/>
    <cellStyle name="Обычный 9 5 5" xfId="1288"/>
    <cellStyle name="Обычный 9 6" xfId="286"/>
    <cellStyle name="Обычный 9 6 2" xfId="807"/>
    <cellStyle name="Обычный 9 6 3" xfId="1328"/>
    <cellStyle name="Обычный 9 7" xfId="457"/>
    <cellStyle name="Обычный 9 7 2" xfId="978"/>
    <cellStyle name="Обычный 9 7 3" xfId="1499"/>
    <cellStyle name="Обычный 9 8" xfId="636"/>
    <cellStyle name="Обычный 9 9" xfId="11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972"/>
    <cellStyle name="Финансовый 2 10 3" xfId="1493"/>
    <cellStyle name="Финансовый 2 11" xfId="623"/>
    <cellStyle name="Финансовый 2 12" xfId="1144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940"/>
    <cellStyle name="Финансовый 2 2 2 2 3 3" xfId="1461"/>
    <cellStyle name="Финансовый 2 2 2 2 4" xfId="590"/>
    <cellStyle name="Финансовый 2 2 2 2 4 2" xfId="1111"/>
    <cellStyle name="Финансовый 2 2 2 2 4 3" xfId="1632"/>
    <cellStyle name="Финансовый 2 2 2 2 5" xfId="769"/>
    <cellStyle name="Финансовый 2 2 2 2 6" xfId="1290"/>
    <cellStyle name="Финансовый 2 2 2 3" xfId="248"/>
    <cellStyle name="Финансовый 2 2 2 3 2" xfId="420"/>
    <cellStyle name="Финансовый 2 2 2 3 2 2" xfId="941"/>
    <cellStyle name="Финансовый 2 2 2 3 2 3" xfId="1462"/>
    <cellStyle name="Финансовый 2 2 2 3 3" xfId="591"/>
    <cellStyle name="Финансовый 2 2 2 3 3 2" xfId="1112"/>
    <cellStyle name="Финансовый 2 2 2 3 3 3" xfId="1633"/>
    <cellStyle name="Финансовый 2 2 2 3 4" xfId="770"/>
    <cellStyle name="Финансовый 2 2 2 3 5" xfId="1291"/>
    <cellStyle name="Финансовый 2 2 2 4" xfId="418"/>
    <cellStyle name="Финансовый 2 2 2 4 2" xfId="939"/>
    <cellStyle name="Финансовый 2 2 2 4 3" xfId="1460"/>
    <cellStyle name="Финансовый 2 2 2 5" xfId="589"/>
    <cellStyle name="Финансовый 2 2 2 5 2" xfId="1110"/>
    <cellStyle name="Финансовый 2 2 2 5 3" xfId="1631"/>
    <cellStyle name="Финансовый 2 2 2 6" xfId="768"/>
    <cellStyle name="Финансовый 2 2 2 7" xfId="1289"/>
    <cellStyle name="Финансовый 2 2 3" xfId="249"/>
    <cellStyle name="Финансовый 2 2 3 2" xfId="421"/>
    <cellStyle name="Финансовый 2 2 3 2 2" xfId="942"/>
    <cellStyle name="Финансовый 2 2 3 2 3" xfId="1463"/>
    <cellStyle name="Финансовый 2 2 3 3" xfId="592"/>
    <cellStyle name="Финансовый 2 2 3 3 2" xfId="1113"/>
    <cellStyle name="Финансовый 2 2 3 3 3" xfId="1634"/>
    <cellStyle name="Финансовый 2 2 3 4" xfId="771"/>
    <cellStyle name="Финансовый 2 2 3 5" xfId="1292"/>
    <cellStyle name="Финансовый 2 2 4" xfId="250"/>
    <cellStyle name="Финансовый 2 2 4 2" xfId="422"/>
    <cellStyle name="Финансовый 2 2 4 2 2" xfId="943"/>
    <cellStyle name="Финансовый 2 2 4 2 3" xfId="1464"/>
    <cellStyle name="Финансовый 2 2 4 3" xfId="593"/>
    <cellStyle name="Финансовый 2 2 4 3 2" xfId="1114"/>
    <cellStyle name="Финансовый 2 2 4 3 3" xfId="1635"/>
    <cellStyle name="Финансовый 2 2 4 4" xfId="772"/>
    <cellStyle name="Финансовый 2 2 4 5" xfId="1293"/>
    <cellStyle name="Финансовый 2 2 5" xfId="297"/>
    <cellStyle name="Финансовый 2 2 5 2" xfId="818"/>
    <cellStyle name="Финансовый 2 2 5 3" xfId="1339"/>
    <cellStyle name="Финансовый 2 2 6" xfId="468"/>
    <cellStyle name="Финансовый 2 2 6 2" xfId="989"/>
    <cellStyle name="Финансовый 2 2 6 3" xfId="1510"/>
    <cellStyle name="Финансовый 2 2 7" xfId="647"/>
    <cellStyle name="Финансовый 2 2 8" xfId="11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945"/>
    <cellStyle name="Финансовый 2 3 2 2 2 3" xfId="1466"/>
    <cellStyle name="Финансовый 2 3 2 2 3" xfId="595"/>
    <cellStyle name="Финансовый 2 3 2 2 3 2" xfId="1116"/>
    <cellStyle name="Финансовый 2 3 2 2 3 3" xfId="1637"/>
    <cellStyle name="Финансовый 2 3 2 2 4" xfId="774"/>
    <cellStyle name="Финансовый 2 3 2 2 5" xfId="1295"/>
    <cellStyle name="Финансовый 2 3 2 3" xfId="253"/>
    <cellStyle name="Финансовый 2 3 2 3 2" xfId="425"/>
    <cellStyle name="Финансовый 2 3 2 3 2 2" xfId="946"/>
    <cellStyle name="Финансовый 2 3 2 3 2 3" xfId="1467"/>
    <cellStyle name="Финансовый 2 3 2 3 3" xfId="596"/>
    <cellStyle name="Финансовый 2 3 2 3 3 2" xfId="1117"/>
    <cellStyle name="Финансовый 2 3 2 3 3 3" xfId="1638"/>
    <cellStyle name="Финансовый 2 3 2 3 4" xfId="775"/>
    <cellStyle name="Финансовый 2 3 2 3 5" xfId="1296"/>
    <cellStyle name="Финансовый 2 3 2 4" xfId="423"/>
    <cellStyle name="Финансовый 2 3 2 4 2" xfId="944"/>
    <cellStyle name="Финансовый 2 3 2 4 3" xfId="1465"/>
    <cellStyle name="Финансовый 2 3 2 5" xfId="594"/>
    <cellStyle name="Финансовый 2 3 2 5 2" xfId="1115"/>
    <cellStyle name="Финансовый 2 3 2 5 3" xfId="1636"/>
    <cellStyle name="Финансовый 2 3 2 6" xfId="773"/>
    <cellStyle name="Финансовый 2 3 2 7" xfId="1294"/>
    <cellStyle name="Финансовый 2 3 3" xfId="254"/>
    <cellStyle name="Финансовый 2 3 3 2" xfId="426"/>
    <cellStyle name="Финансовый 2 3 3 2 2" xfId="947"/>
    <cellStyle name="Финансовый 2 3 3 2 3" xfId="1468"/>
    <cellStyle name="Финансовый 2 3 3 3" xfId="597"/>
    <cellStyle name="Финансовый 2 3 3 3 2" xfId="1118"/>
    <cellStyle name="Финансовый 2 3 3 3 3" xfId="1639"/>
    <cellStyle name="Финансовый 2 3 3 4" xfId="776"/>
    <cellStyle name="Финансовый 2 3 3 5" xfId="1297"/>
    <cellStyle name="Финансовый 2 3 4" xfId="255"/>
    <cellStyle name="Финансовый 2 3 4 2" xfId="427"/>
    <cellStyle name="Финансовый 2 3 4 2 2" xfId="948"/>
    <cellStyle name="Финансовый 2 3 4 2 3" xfId="1469"/>
    <cellStyle name="Финансовый 2 3 4 3" xfId="598"/>
    <cellStyle name="Финансовый 2 3 4 3 2" xfId="1119"/>
    <cellStyle name="Финансовый 2 3 4 3 3" xfId="1640"/>
    <cellStyle name="Финансовый 2 3 4 4" xfId="777"/>
    <cellStyle name="Финансовый 2 3 4 5" xfId="1298"/>
    <cellStyle name="Финансовый 2 3 5" xfId="290"/>
    <cellStyle name="Финансовый 2 3 5 2" xfId="811"/>
    <cellStyle name="Финансовый 2 3 5 3" xfId="1332"/>
    <cellStyle name="Финансовый 2 3 6" xfId="461"/>
    <cellStyle name="Финансовый 2 3 6 2" xfId="982"/>
    <cellStyle name="Финансовый 2 3 6 3" xfId="1503"/>
    <cellStyle name="Финансовый 2 3 7" xfId="640"/>
    <cellStyle name="Финансовый 2 3 8" xfId="1161"/>
    <cellStyle name="Финансовый 2 4" xfId="256"/>
    <cellStyle name="Финансовый 2 4 2" xfId="257"/>
    <cellStyle name="Финансовый 2 4 2 2" xfId="429"/>
    <cellStyle name="Финансовый 2 4 2 2 2" xfId="950"/>
    <cellStyle name="Финансовый 2 4 2 2 3" xfId="1471"/>
    <cellStyle name="Финансовый 2 4 2 3" xfId="600"/>
    <cellStyle name="Финансовый 2 4 2 3 2" xfId="1121"/>
    <cellStyle name="Финансовый 2 4 2 3 3" xfId="1642"/>
    <cellStyle name="Финансовый 2 4 2 4" xfId="779"/>
    <cellStyle name="Финансовый 2 4 2 5" xfId="1300"/>
    <cellStyle name="Финансовый 2 4 3" xfId="258"/>
    <cellStyle name="Финансовый 2 4 3 2" xfId="430"/>
    <cellStyle name="Финансовый 2 4 3 2 2" xfId="951"/>
    <cellStyle name="Финансовый 2 4 3 2 3" xfId="1472"/>
    <cellStyle name="Финансовый 2 4 3 3" xfId="601"/>
    <cellStyle name="Финансовый 2 4 3 3 2" xfId="1122"/>
    <cellStyle name="Финансовый 2 4 3 3 3" xfId="1643"/>
    <cellStyle name="Финансовый 2 4 3 4" xfId="780"/>
    <cellStyle name="Финансовый 2 4 3 5" xfId="1301"/>
    <cellStyle name="Финансовый 2 4 4" xfId="428"/>
    <cellStyle name="Финансовый 2 4 4 2" xfId="949"/>
    <cellStyle name="Финансовый 2 4 4 3" xfId="1470"/>
    <cellStyle name="Финансовый 2 4 5" xfId="599"/>
    <cellStyle name="Финансовый 2 4 5 2" xfId="1120"/>
    <cellStyle name="Финансовый 2 4 5 3" xfId="1641"/>
    <cellStyle name="Финансовый 2 4 6" xfId="778"/>
    <cellStyle name="Финансовый 2 4 7" xfId="1299"/>
    <cellStyle name="Финансовый 2 5" xfId="259"/>
    <cellStyle name="Финансовый 2 5 2" xfId="431"/>
    <cellStyle name="Финансовый 2 5 2 2" xfId="952"/>
    <cellStyle name="Финансовый 2 5 2 3" xfId="1473"/>
    <cellStyle name="Финансовый 2 5 3" xfId="602"/>
    <cellStyle name="Финансовый 2 5 3 2" xfId="1123"/>
    <cellStyle name="Финансовый 2 5 3 3" xfId="1644"/>
    <cellStyle name="Финансовый 2 5 4" xfId="781"/>
    <cellStyle name="Финансовый 2 5 5" xfId="1302"/>
    <cellStyle name="Финансовый 2 6" xfId="260"/>
    <cellStyle name="Финансовый 2 6 2" xfId="432"/>
    <cellStyle name="Финансовый 2 6 2 2" xfId="953"/>
    <cellStyle name="Финансовый 2 6 2 3" xfId="1474"/>
    <cellStyle name="Финансовый 2 6 3" xfId="603"/>
    <cellStyle name="Финансовый 2 6 3 2" xfId="1124"/>
    <cellStyle name="Финансовый 2 6 3 3" xfId="1645"/>
    <cellStyle name="Финансовый 2 6 4" xfId="782"/>
    <cellStyle name="Финансовый 2 6 5" xfId="1303"/>
    <cellStyle name="Финансовый 2 7" xfId="261"/>
    <cellStyle name="Финансовый 2 7 2" xfId="433"/>
    <cellStyle name="Финансовый 2 7 2 2" xfId="954"/>
    <cellStyle name="Финансовый 2 7 2 3" xfId="1475"/>
    <cellStyle name="Финансовый 2 7 3" xfId="604"/>
    <cellStyle name="Финансовый 2 7 3 2" xfId="1125"/>
    <cellStyle name="Финансовый 2 7 3 3" xfId="1646"/>
    <cellStyle name="Финансовый 2 7 4" xfId="783"/>
    <cellStyle name="Финансовый 2 7 5" xfId="1304"/>
    <cellStyle name="Финансовый 2 8" xfId="107"/>
    <cellStyle name="Финансовый 2 8 2" xfId="630"/>
    <cellStyle name="Финансовый 2 8 3" xfId="1151"/>
    <cellStyle name="Финансовый 2 9" xfId="280"/>
    <cellStyle name="Финансовый 2 9 2" xfId="801"/>
    <cellStyle name="Финансовый 2 9 3" xfId="1322"/>
    <cellStyle name="Финансовый 3" xfId="51"/>
    <cellStyle name="Финансовый 3 10" xfId="452"/>
    <cellStyle name="Финансовый 3 10 2" xfId="973"/>
    <cellStyle name="Финансовый 3 10 3" xfId="1494"/>
    <cellStyle name="Финансовый 3 11" xfId="624"/>
    <cellStyle name="Финансовый 3 12" xfId="1145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956"/>
    <cellStyle name="Финансовый 3 2 2 2 2 3" xfId="1477"/>
    <cellStyle name="Финансовый 3 2 2 2 3" xfId="606"/>
    <cellStyle name="Финансовый 3 2 2 2 3 2" xfId="1127"/>
    <cellStyle name="Финансовый 3 2 2 2 3 3" xfId="1648"/>
    <cellStyle name="Финансовый 3 2 2 2 4" xfId="785"/>
    <cellStyle name="Финансовый 3 2 2 2 5" xfId="1306"/>
    <cellStyle name="Финансовый 3 2 2 3" xfId="264"/>
    <cellStyle name="Финансовый 3 2 2 3 2" xfId="436"/>
    <cellStyle name="Финансовый 3 2 2 3 2 2" xfId="957"/>
    <cellStyle name="Финансовый 3 2 2 3 2 3" xfId="1478"/>
    <cellStyle name="Финансовый 3 2 2 3 3" xfId="607"/>
    <cellStyle name="Финансовый 3 2 2 3 3 2" xfId="1128"/>
    <cellStyle name="Финансовый 3 2 2 3 3 3" xfId="1649"/>
    <cellStyle name="Финансовый 3 2 2 3 4" xfId="786"/>
    <cellStyle name="Финансовый 3 2 2 3 5" xfId="1307"/>
    <cellStyle name="Финансовый 3 2 2 4" xfId="434"/>
    <cellStyle name="Финансовый 3 2 2 4 2" xfId="955"/>
    <cellStyle name="Финансовый 3 2 2 4 3" xfId="1476"/>
    <cellStyle name="Финансовый 3 2 2 5" xfId="605"/>
    <cellStyle name="Финансовый 3 2 2 5 2" xfId="1126"/>
    <cellStyle name="Финансовый 3 2 2 5 3" xfId="1647"/>
    <cellStyle name="Финансовый 3 2 2 6" xfId="784"/>
    <cellStyle name="Финансовый 3 2 2 7" xfId="1305"/>
    <cellStyle name="Финансовый 3 2 3" xfId="265"/>
    <cellStyle name="Финансовый 3 2 3 2" xfId="437"/>
    <cellStyle name="Финансовый 3 2 3 2 2" xfId="958"/>
    <cellStyle name="Финансовый 3 2 3 2 3" xfId="1479"/>
    <cellStyle name="Финансовый 3 2 3 3" xfId="608"/>
    <cellStyle name="Финансовый 3 2 3 3 2" xfId="1129"/>
    <cellStyle name="Финансовый 3 2 3 3 3" xfId="1650"/>
    <cellStyle name="Финансовый 3 2 3 4" xfId="787"/>
    <cellStyle name="Финансовый 3 2 3 5" xfId="1308"/>
    <cellStyle name="Финансовый 3 2 4" xfId="266"/>
    <cellStyle name="Финансовый 3 2 4 2" xfId="438"/>
    <cellStyle name="Финансовый 3 2 4 2 2" xfId="959"/>
    <cellStyle name="Финансовый 3 2 4 2 3" xfId="1480"/>
    <cellStyle name="Финансовый 3 2 4 3" xfId="609"/>
    <cellStyle name="Финансовый 3 2 4 3 2" xfId="1130"/>
    <cellStyle name="Финансовый 3 2 4 3 3" xfId="1651"/>
    <cellStyle name="Финансовый 3 2 4 4" xfId="788"/>
    <cellStyle name="Финансовый 3 2 4 5" xfId="1309"/>
    <cellStyle name="Финансовый 3 2 5" xfId="298"/>
    <cellStyle name="Финансовый 3 2 5 2" xfId="819"/>
    <cellStyle name="Финансовый 3 2 5 3" xfId="1340"/>
    <cellStyle name="Финансовый 3 2 6" xfId="469"/>
    <cellStyle name="Финансовый 3 2 6 2" xfId="990"/>
    <cellStyle name="Финансовый 3 2 6 3" xfId="1511"/>
    <cellStyle name="Финансовый 3 2 7" xfId="648"/>
    <cellStyle name="Финансовый 3 2 8" xfId="11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961"/>
    <cellStyle name="Финансовый 3 3 2 2 2 3" xfId="1482"/>
    <cellStyle name="Финансовый 3 3 2 2 3" xfId="611"/>
    <cellStyle name="Финансовый 3 3 2 2 3 2" xfId="1132"/>
    <cellStyle name="Финансовый 3 3 2 2 3 3" xfId="1653"/>
    <cellStyle name="Финансовый 3 3 2 2 4" xfId="790"/>
    <cellStyle name="Финансовый 3 3 2 2 5" xfId="1311"/>
    <cellStyle name="Финансовый 3 3 2 3" xfId="269"/>
    <cellStyle name="Финансовый 3 3 2 3 2" xfId="441"/>
    <cellStyle name="Финансовый 3 3 2 3 2 2" xfId="962"/>
    <cellStyle name="Финансовый 3 3 2 3 2 3" xfId="1483"/>
    <cellStyle name="Финансовый 3 3 2 3 3" xfId="612"/>
    <cellStyle name="Финансовый 3 3 2 3 3 2" xfId="1133"/>
    <cellStyle name="Финансовый 3 3 2 3 3 3" xfId="1654"/>
    <cellStyle name="Финансовый 3 3 2 3 4" xfId="791"/>
    <cellStyle name="Финансовый 3 3 2 3 5" xfId="1312"/>
    <cellStyle name="Финансовый 3 3 2 4" xfId="439"/>
    <cellStyle name="Финансовый 3 3 2 4 2" xfId="960"/>
    <cellStyle name="Финансовый 3 3 2 4 3" xfId="1481"/>
    <cellStyle name="Финансовый 3 3 2 5" xfId="610"/>
    <cellStyle name="Финансовый 3 3 2 5 2" xfId="1131"/>
    <cellStyle name="Финансовый 3 3 2 5 3" xfId="1652"/>
    <cellStyle name="Финансовый 3 3 2 6" xfId="789"/>
    <cellStyle name="Финансовый 3 3 2 7" xfId="1310"/>
    <cellStyle name="Финансовый 3 3 3" xfId="270"/>
    <cellStyle name="Финансовый 3 3 3 2" xfId="442"/>
    <cellStyle name="Финансовый 3 3 3 2 2" xfId="963"/>
    <cellStyle name="Финансовый 3 3 3 2 3" xfId="1484"/>
    <cellStyle name="Финансовый 3 3 3 3" xfId="613"/>
    <cellStyle name="Финансовый 3 3 3 3 2" xfId="1134"/>
    <cellStyle name="Финансовый 3 3 3 3 3" xfId="1655"/>
    <cellStyle name="Финансовый 3 3 3 4" xfId="792"/>
    <cellStyle name="Финансовый 3 3 3 5" xfId="1313"/>
    <cellStyle name="Финансовый 3 3 4" xfId="271"/>
    <cellStyle name="Финансовый 3 3 4 2" xfId="443"/>
    <cellStyle name="Финансовый 3 3 4 2 2" xfId="964"/>
    <cellStyle name="Финансовый 3 3 4 2 3" xfId="1485"/>
    <cellStyle name="Финансовый 3 3 4 3" xfId="614"/>
    <cellStyle name="Финансовый 3 3 4 3 2" xfId="1135"/>
    <cellStyle name="Финансовый 3 3 4 3 3" xfId="1656"/>
    <cellStyle name="Финансовый 3 3 4 4" xfId="793"/>
    <cellStyle name="Финансовый 3 3 4 5" xfId="1314"/>
    <cellStyle name="Финансовый 3 3 5" xfId="291"/>
    <cellStyle name="Финансовый 3 3 5 2" xfId="812"/>
    <cellStyle name="Финансовый 3 3 5 3" xfId="1333"/>
    <cellStyle name="Финансовый 3 3 6" xfId="462"/>
    <cellStyle name="Финансовый 3 3 6 2" xfId="983"/>
    <cellStyle name="Финансовый 3 3 6 3" xfId="1504"/>
    <cellStyle name="Финансовый 3 3 7" xfId="641"/>
    <cellStyle name="Финансовый 3 3 8" xfId="1162"/>
    <cellStyle name="Финансовый 3 4" xfId="272"/>
    <cellStyle name="Финансовый 3 4 2" xfId="273"/>
    <cellStyle name="Финансовый 3 4 2 2" xfId="445"/>
    <cellStyle name="Финансовый 3 4 2 2 2" xfId="966"/>
    <cellStyle name="Финансовый 3 4 2 2 3" xfId="1487"/>
    <cellStyle name="Финансовый 3 4 2 3" xfId="616"/>
    <cellStyle name="Финансовый 3 4 2 3 2" xfId="1137"/>
    <cellStyle name="Финансовый 3 4 2 3 3" xfId="1658"/>
    <cellStyle name="Финансовый 3 4 2 4" xfId="795"/>
    <cellStyle name="Финансовый 3 4 2 5" xfId="1316"/>
    <cellStyle name="Финансовый 3 4 3" xfId="274"/>
    <cellStyle name="Финансовый 3 4 3 2" xfId="446"/>
    <cellStyle name="Финансовый 3 4 3 2 2" xfId="967"/>
    <cellStyle name="Финансовый 3 4 3 2 3" xfId="1488"/>
    <cellStyle name="Финансовый 3 4 3 3" xfId="617"/>
    <cellStyle name="Финансовый 3 4 3 3 2" xfId="1138"/>
    <cellStyle name="Финансовый 3 4 3 3 3" xfId="1659"/>
    <cellStyle name="Финансовый 3 4 3 4" xfId="796"/>
    <cellStyle name="Финансовый 3 4 3 5" xfId="1317"/>
    <cellStyle name="Финансовый 3 4 4" xfId="444"/>
    <cellStyle name="Финансовый 3 4 4 2" xfId="965"/>
    <cellStyle name="Финансовый 3 4 4 3" xfId="1486"/>
    <cellStyle name="Финансовый 3 4 5" xfId="615"/>
    <cellStyle name="Финансовый 3 4 5 2" xfId="1136"/>
    <cellStyle name="Финансовый 3 4 5 3" xfId="1657"/>
    <cellStyle name="Финансовый 3 4 6" xfId="794"/>
    <cellStyle name="Финансовый 3 4 7" xfId="1315"/>
    <cellStyle name="Финансовый 3 5" xfId="275"/>
    <cellStyle name="Финансовый 3 5 2" xfId="447"/>
    <cellStyle name="Финансовый 3 5 2 2" xfId="968"/>
    <cellStyle name="Финансовый 3 5 2 3" xfId="1489"/>
    <cellStyle name="Финансовый 3 5 3" xfId="618"/>
    <cellStyle name="Финансовый 3 5 3 2" xfId="1139"/>
    <cellStyle name="Финансовый 3 5 3 3" xfId="1660"/>
    <cellStyle name="Финансовый 3 5 4" xfId="797"/>
    <cellStyle name="Финансовый 3 5 5" xfId="1318"/>
    <cellStyle name="Финансовый 3 6" xfId="276"/>
    <cellStyle name="Финансовый 3 6 2" xfId="448"/>
    <cellStyle name="Финансовый 3 6 2 2" xfId="969"/>
    <cellStyle name="Финансовый 3 6 2 3" xfId="1490"/>
    <cellStyle name="Финансовый 3 6 3" xfId="619"/>
    <cellStyle name="Финансовый 3 6 3 2" xfId="1140"/>
    <cellStyle name="Финансовый 3 6 3 3" xfId="1661"/>
    <cellStyle name="Финансовый 3 6 4" xfId="798"/>
    <cellStyle name="Финансовый 3 6 5" xfId="1319"/>
    <cellStyle name="Финансовый 3 7" xfId="277"/>
    <cellStyle name="Финансовый 3 7 2" xfId="449"/>
    <cellStyle name="Финансовый 3 7 2 2" xfId="970"/>
    <cellStyle name="Финансовый 3 7 2 3" xfId="1491"/>
    <cellStyle name="Финансовый 3 7 3" xfId="620"/>
    <cellStyle name="Финансовый 3 7 3 2" xfId="1141"/>
    <cellStyle name="Финансовый 3 7 3 3" xfId="1662"/>
    <cellStyle name="Финансовый 3 7 4" xfId="799"/>
    <cellStyle name="Финансовый 3 7 5" xfId="1320"/>
    <cellStyle name="Финансовый 3 8" xfId="108"/>
    <cellStyle name="Финансовый 3 8 2" xfId="631"/>
    <cellStyle name="Финансовый 3 8 3" xfId="1152"/>
    <cellStyle name="Финансовый 3 9" xfId="281"/>
    <cellStyle name="Финансовый 3 9 2" xfId="802"/>
    <cellStyle name="Финансовый 3 9 3" xfId="1323"/>
    <cellStyle name="Финансовый 4" xfId="1142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4"/>
  <sheetViews>
    <sheetView tabSelected="1" zoomScale="80" zoomScaleNormal="80" zoomScaleSheetLayoutView="80" workbookViewId="0">
      <selection activeCell="V23" sqref="V23"/>
    </sheetView>
  </sheetViews>
  <sheetFormatPr defaultRowHeight="15.75" x14ac:dyDescent="0.25"/>
  <cols>
    <col min="1" max="1" width="13" style="1" customWidth="1"/>
    <col min="2" max="2" width="54.25" style="1" customWidth="1"/>
    <col min="3" max="3" width="12.25" style="1" customWidth="1"/>
    <col min="4" max="4" width="13.625" style="1" customWidth="1"/>
    <col min="5" max="5" width="13.75" style="1" customWidth="1"/>
    <col min="6" max="6" width="10.75" style="1" customWidth="1"/>
    <col min="7" max="7" width="10.375" style="1" customWidth="1"/>
    <col min="8" max="17" width="10.875" style="1" customWidth="1"/>
    <col min="18" max="18" width="10.625" style="1" customWidth="1"/>
    <col min="19" max="19" width="10.125" style="1" customWidth="1"/>
    <col min="20" max="20" width="11.25" style="1" customWidth="1"/>
    <col min="21" max="21" width="9.25" style="1" customWidth="1"/>
    <col min="22" max="22" width="44.875" style="1" customWidth="1"/>
    <col min="23" max="23" width="10.875" style="1" customWidth="1"/>
    <col min="24" max="24" width="13.25" style="1" customWidth="1"/>
    <col min="25" max="26" width="10.625" style="1" customWidth="1"/>
    <col min="27" max="27" width="12.125" style="1" customWidth="1"/>
    <col min="28" max="28" width="10.625" style="1" customWidth="1"/>
    <col min="29" max="29" width="22.75" style="1" customWidth="1"/>
    <col min="30" max="67" width="10.625" style="1" customWidth="1"/>
    <col min="68" max="68" width="12.125" style="1" customWidth="1"/>
    <col min="69" max="69" width="11.5" style="1" customWidth="1"/>
    <col min="70" max="70" width="14.125" style="1" customWidth="1"/>
    <col min="71" max="71" width="15.125" style="1" customWidth="1"/>
    <col min="72" max="72" width="13" style="1" customWidth="1"/>
    <col min="73" max="73" width="11.75" style="1" customWidth="1"/>
    <col min="74" max="74" width="17.5" style="1" customWidth="1"/>
    <col min="75" max="16384" width="9" style="1"/>
  </cols>
  <sheetData>
    <row r="1" spans="1:28" ht="18.75" x14ac:dyDescent="0.25">
      <c r="V1" s="2" t="s">
        <v>10</v>
      </c>
    </row>
    <row r="2" spans="1:28" ht="18.75" x14ac:dyDescent="0.3">
      <c r="V2" s="3" t="s">
        <v>0</v>
      </c>
    </row>
    <row r="3" spans="1:28" ht="18.75" x14ac:dyDescent="0.3">
      <c r="V3" s="3" t="s">
        <v>20</v>
      </c>
    </row>
    <row r="4" spans="1:28" s="4" customFormat="1" ht="18.75" x14ac:dyDescent="0.3">
      <c r="A4" s="88" t="s">
        <v>19</v>
      </c>
      <c r="B4" s="88"/>
      <c r="C4" s="88"/>
      <c r="D4" s="88"/>
      <c r="E4" s="88"/>
      <c r="F4" s="88"/>
      <c r="G4" s="88"/>
      <c r="H4" s="88"/>
      <c r="I4" s="88"/>
      <c r="J4" s="88"/>
      <c r="K4" s="89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"/>
      <c r="X4" s="8"/>
      <c r="Y4" s="8"/>
      <c r="Z4" s="8"/>
      <c r="AA4" s="8"/>
    </row>
    <row r="5" spans="1:28" s="4" customFormat="1" ht="18.75" customHeight="1" x14ac:dyDescent="0.3">
      <c r="A5" s="90" t="s">
        <v>27</v>
      </c>
      <c r="B5" s="90"/>
      <c r="C5" s="90"/>
      <c r="D5" s="90"/>
      <c r="E5" s="90"/>
      <c r="F5" s="90"/>
      <c r="G5" s="90"/>
      <c r="H5" s="90"/>
      <c r="I5" s="90"/>
      <c r="J5" s="90"/>
      <c r="K5" s="91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"/>
      <c r="X5" s="9"/>
      <c r="Y5" s="9"/>
      <c r="Z5" s="9"/>
      <c r="AA5" s="9"/>
      <c r="AB5" s="9"/>
    </row>
    <row r="6" spans="1:28" s="4" customFormat="1" ht="18.75" x14ac:dyDescent="0.3">
      <c r="A6" s="10"/>
      <c r="B6" s="10"/>
      <c r="C6" s="10"/>
      <c r="D6" s="47"/>
      <c r="E6" s="47"/>
      <c r="F6" s="47"/>
      <c r="G6" s="47"/>
      <c r="H6" s="47"/>
      <c r="I6" s="48"/>
      <c r="J6" s="48"/>
      <c r="K6" s="48"/>
      <c r="L6" s="48"/>
      <c r="M6" s="48"/>
      <c r="N6" s="48"/>
      <c r="O6" s="48"/>
      <c r="P6" s="48"/>
      <c r="Q6" s="48"/>
      <c r="R6" s="47"/>
      <c r="S6" s="47"/>
      <c r="T6" s="47"/>
      <c r="U6" s="47"/>
      <c r="V6" s="47"/>
      <c r="W6" s="10"/>
      <c r="X6" s="10"/>
      <c r="Y6" s="10"/>
      <c r="Z6" s="10"/>
      <c r="AA6" s="10"/>
    </row>
    <row r="7" spans="1:28" s="4" customFormat="1" ht="18.75" customHeight="1" x14ac:dyDescent="0.3">
      <c r="A7" s="90" t="s">
        <v>28</v>
      </c>
      <c r="B7" s="90"/>
      <c r="C7" s="90"/>
      <c r="D7" s="90"/>
      <c r="E7" s="90"/>
      <c r="F7" s="90"/>
      <c r="G7" s="90"/>
      <c r="H7" s="90"/>
      <c r="I7" s="90"/>
      <c r="J7" s="90"/>
      <c r="K7" s="91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"/>
      <c r="X7" s="9"/>
      <c r="Y7" s="9"/>
      <c r="Z7" s="9"/>
      <c r="AA7" s="9"/>
    </row>
    <row r="8" spans="1:28" x14ac:dyDescent="0.25">
      <c r="A8" s="73" t="s">
        <v>17</v>
      </c>
      <c r="B8" s="73"/>
      <c r="C8" s="73"/>
      <c r="D8" s="73"/>
      <c r="E8" s="73"/>
      <c r="F8" s="73"/>
      <c r="G8" s="73"/>
      <c r="H8" s="73"/>
      <c r="I8" s="73"/>
      <c r="J8" s="73"/>
      <c r="K8" s="74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5"/>
      <c r="X8" s="5"/>
      <c r="Y8" s="5"/>
      <c r="Z8" s="5"/>
      <c r="AA8" s="5"/>
    </row>
    <row r="9" spans="1:28" x14ac:dyDescent="0.25">
      <c r="A9" s="6"/>
      <c r="B9" s="6"/>
      <c r="C9" s="6"/>
      <c r="D9" s="44"/>
      <c r="E9" s="44"/>
      <c r="F9" s="44"/>
      <c r="G9" s="44"/>
      <c r="H9" s="44"/>
      <c r="I9" s="49"/>
      <c r="J9" s="49"/>
      <c r="K9" s="49"/>
      <c r="L9" s="49"/>
      <c r="M9" s="49"/>
      <c r="N9" s="49"/>
      <c r="O9" s="49"/>
      <c r="P9" s="49"/>
      <c r="Q9" s="49"/>
      <c r="R9" s="44"/>
      <c r="S9" s="44"/>
      <c r="T9" s="44"/>
      <c r="U9" s="44"/>
      <c r="V9" s="44"/>
      <c r="W9" s="6"/>
      <c r="X9" s="6"/>
      <c r="Y9" s="6"/>
      <c r="Z9" s="6"/>
      <c r="AA9" s="6"/>
    </row>
    <row r="10" spans="1:28" ht="18.75" x14ac:dyDescent="0.3">
      <c r="A10" s="92" t="s">
        <v>811</v>
      </c>
      <c r="B10" s="92"/>
      <c r="C10" s="92"/>
      <c r="D10" s="92"/>
      <c r="E10" s="92"/>
      <c r="F10" s="92"/>
      <c r="G10" s="92"/>
      <c r="H10" s="92"/>
      <c r="I10" s="92"/>
      <c r="J10" s="92"/>
      <c r="K10" s="93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11"/>
      <c r="X10" s="11"/>
      <c r="Y10" s="11"/>
      <c r="Z10" s="11"/>
      <c r="AA10" s="11"/>
    </row>
    <row r="11" spans="1:28" ht="18.75" x14ac:dyDescent="0.3">
      <c r="AA11" s="3"/>
    </row>
    <row r="12" spans="1:28" ht="18.75" x14ac:dyDescent="0.25">
      <c r="A12" s="71" t="s">
        <v>810</v>
      </c>
      <c r="B12" s="71"/>
      <c r="C12" s="71"/>
      <c r="D12" s="71"/>
      <c r="E12" s="71"/>
      <c r="F12" s="71"/>
      <c r="G12" s="71"/>
      <c r="H12" s="71"/>
      <c r="I12" s="71"/>
      <c r="J12" s="71"/>
      <c r="K12" s="72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3"/>
      <c r="X12" s="13"/>
      <c r="Y12" s="13"/>
      <c r="Z12" s="12"/>
      <c r="AA12" s="12"/>
    </row>
    <row r="13" spans="1:28" x14ac:dyDescent="0.25">
      <c r="A13" s="73" t="s">
        <v>12</v>
      </c>
      <c r="B13" s="73"/>
      <c r="C13" s="73"/>
      <c r="D13" s="73"/>
      <c r="E13" s="73"/>
      <c r="F13" s="73"/>
      <c r="G13" s="73"/>
      <c r="H13" s="73"/>
      <c r="I13" s="73"/>
      <c r="J13" s="73"/>
      <c r="K13" s="74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5"/>
      <c r="X13" s="5"/>
      <c r="Y13" s="5"/>
      <c r="Z13" s="5"/>
      <c r="AA13" s="5"/>
    </row>
    <row r="14" spans="1:28" ht="28.5" customHeight="1" x14ac:dyDescent="0.25">
      <c r="A14" s="15"/>
      <c r="B14" s="15"/>
      <c r="C14" s="15"/>
      <c r="D14" s="15"/>
      <c r="E14" s="15"/>
      <c r="F14" s="16"/>
      <c r="G14" s="15"/>
      <c r="H14" s="15"/>
      <c r="I14" s="15"/>
      <c r="J14" s="15"/>
      <c r="K14" s="60"/>
      <c r="L14" s="15"/>
      <c r="M14" s="60"/>
      <c r="N14" s="15"/>
      <c r="O14" s="15"/>
      <c r="P14" s="15"/>
      <c r="Q14" s="15"/>
      <c r="R14" s="16"/>
      <c r="S14" s="15"/>
      <c r="T14" s="15"/>
      <c r="U14" s="15"/>
      <c r="V14" s="15"/>
      <c r="W14" s="14"/>
      <c r="X14" s="14"/>
      <c r="Y14" s="14"/>
      <c r="Z14" s="14"/>
    </row>
    <row r="15" spans="1:28" ht="130.5" customHeight="1" x14ac:dyDescent="0.25">
      <c r="A15" s="75" t="s">
        <v>11</v>
      </c>
      <c r="B15" s="78" t="s">
        <v>8</v>
      </c>
      <c r="C15" s="78" t="s">
        <v>2</v>
      </c>
      <c r="D15" s="75" t="s">
        <v>21</v>
      </c>
      <c r="E15" s="75" t="s">
        <v>24</v>
      </c>
      <c r="F15" s="78" t="s">
        <v>25</v>
      </c>
      <c r="G15" s="78"/>
      <c r="H15" s="83" t="s">
        <v>26</v>
      </c>
      <c r="I15" s="84"/>
      <c r="J15" s="84"/>
      <c r="K15" s="84"/>
      <c r="L15" s="84"/>
      <c r="M15" s="84"/>
      <c r="N15" s="84"/>
      <c r="O15" s="84"/>
      <c r="P15" s="84"/>
      <c r="Q15" s="85"/>
      <c r="R15" s="78" t="s">
        <v>23</v>
      </c>
      <c r="S15" s="78"/>
      <c r="T15" s="79" t="s">
        <v>18</v>
      </c>
      <c r="U15" s="80"/>
      <c r="V15" s="75" t="s">
        <v>3</v>
      </c>
    </row>
    <row r="16" spans="1:28" ht="35.25" customHeight="1" x14ac:dyDescent="0.25">
      <c r="A16" s="76"/>
      <c r="B16" s="78"/>
      <c r="C16" s="78"/>
      <c r="D16" s="76"/>
      <c r="E16" s="76"/>
      <c r="F16" s="94" t="s">
        <v>1</v>
      </c>
      <c r="G16" s="94" t="s">
        <v>7</v>
      </c>
      <c r="H16" s="78" t="s">
        <v>6</v>
      </c>
      <c r="I16" s="78"/>
      <c r="J16" s="78" t="s">
        <v>13</v>
      </c>
      <c r="K16" s="78"/>
      <c r="L16" s="78" t="s">
        <v>14</v>
      </c>
      <c r="M16" s="78"/>
      <c r="N16" s="79" t="s">
        <v>15</v>
      </c>
      <c r="O16" s="80"/>
      <c r="P16" s="79" t="s">
        <v>16</v>
      </c>
      <c r="Q16" s="80"/>
      <c r="R16" s="94" t="s">
        <v>1</v>
      </c>
      <c r="S16" s="94" t="s">
        <v>7</v>
      </c>
      <c r="T16" s="86"/>
      <c r="U16" s="87"/>
      <c r="V16" s="76"/>
    </row>
    <row r="17" spans="1:22" ht="35.25" customHeight="1" x14ac:dyDescent="0.25">
      <c r="A17" s="76"/>
      <c r="B17" s="78"/>
      <c r="C17" s="78"/>
      <c r="D17" s="76"/>
      <c r="E17" s="76"/>
      <c r="F17" s="94"/>
      <c r="G17" s="94"/>
      <c r="H17" s="78"/>
      <c r="I17" s="78"/>
      <c r="J17" s="78"/>
      <c r="K17" s="78"/>
      <c r="L17" s="78"/>
      <c r="M17" s="78"/>
      <c r="N17" s="81"/>
      <c r="O17" s="82"/>
      <c r="P17" s="81"/>
      <c r="Q17" s="82"/>
      <c r="R17" s="94"/>
      <c r="S17" s="94"/>
      <c r="T17" s="81"/>
      <c r="U17" s="82"/>
      <c r="V17" s="76"/>
    </row>
    <row r="18" spans="1:22" ht="65.25" customHeight="1" x14ac:dyDescent="0.25">
      <c r="A18" s="77"/>
      <c r="B18" s="78"/>
      <c r="C18" s="78"/>
      <c r="D18" s="77"/>
      <c r="E18" s="77"/>
      <c r="F18" s="94"/>
      <c r="G18" s="94"/>
      <c r="H18" s="45" t="s">
        <v>5</v>
      </c>
      <c r="I18" s="50" t="s">
        <v>9</v>
      </c>
      <c r="J18" s="50" t="s">
        <v>5</v>
      </c>
      <c r="K18" s="50" t="s">
        <v>9</v>
      </c>
      <c r="L18" s="50" t="s">
        <v>5</v>
      </c>
      <c r="M18" s="50" t="s">
        <v>9</v>
      </c>
      <c r="N18" s="51" t="s">
        <v>5</v>
      </c>
      <c r="O18" s="51" t="s">
        <v>9</v>
      </c>
      <c r="P18" s="51" t="s">
        <v>5</v>
      </c>
      <c r="Q18" s="51" t="s">
        <v>9</v>
      </c>
      <c r="R18" s="94"/>
      <c r="S18" s="94"/>
      <c r="T18" s="46" t="s">
        <v>22</v>
      </c>
      <c r="U18" s="46" t="s">
        <v>4</v>
      </c>
      <c r="V18" s="77"/>
    </row>
    <row r="19" spans="1:22" ht="20.25" customHeight="1" x14ac:dyDescent="0.25">
      <c r="A19" s="7">
        <v>1</v>
      </c>
      <c r="B19" s="7">
        <f>A19+1</f>
        <v>2</v>
      </c>
      <c r="C19" s="7">
        <f t="shared" ref="C19:V19" si="0">B19+1</f>
        <v>3</v>
      </c>
      <c r="D19" s="45">
        <f t="shared" si="0"/>
        <v>4</v>
      </c>
      <c r="E19" s="45">
        <f>D19+1</f>
        <v>5</v>
      </c>
      <c r="F19" s="45">
        <f t="shared" si="0"/>
        <v>6</v>
      </c>
      <c r="G19" s="45">
        <f t="shared" si="0"/>
        <v>7</v>
      </c>
      <c r="H19" s="45">
        <f>G19+1</f>
        <v>8</v>
      </c>
      <c r="I19" s="50">
        <f>H19+1</f>
        <v>9</v>
      </c>
      <c r="J19" s="50">
        <f t="shared" si="0"/>
        <v>10</v>
      </c>
      <c r="K19" s="50">
        <f>J19+1</f>
        <v>11</v>
      </c>
      <c r="L19" s="50">
        <f>K19+1</f>
        <v>12</v>
      </c>
      <c r="M19" s="50">
        <f>L19+1</f>
        <v>13</v>
      </c>
      <c r="N19" s="50">
        <f t="shared" si="0"/>
        <v>14</v>
      </c>
      <c r="O19" s="50">
        <f>N19+1</f>
        <v>15</v>
      </c>
      <c r="P19" s="50">
        <f t="shared" si="0"/>
        <v>16</v>
      </c>
      <c r="Q19" s="50">
        <f>P19+1</f>
        <v>17</v>
      </c>
      <c r="R19" s="45">
        <f t="shared" si="0"/>
        <v>18</v>
      </c>
      <c r="S19" s="45">
        <f t="shared" si="0"/>
        <v>19</v>
      </c>
      <c r="T19" s="45">
        <f>S19+1</f>
        <v>20</v>
      </c>
      <c r="U19" s="45">
        <f t="shared" si="0"/>
        <v>21</v>
      </c>
      <c r="V19" s="45">
        <f t="shared" si="0"/>
        <v>22</v>
      </c>
    </row>
    <row r="20" spans="1:22" x14ac:dyDescent="0.25">
      <c r="A20" s="17" t="s">
        <v>29</v>
      </c>
      <c r="B20" s="18" t="s">
        <v>30</v>
      </c>
      <c r="C20" s="19" t="s">
        <v>31</v>
      </c>
      <c r="D20" s="62">
        <f>D21+D22+D23+D24+D25+D26</f>
        <v>39.413438333333332</v>
      </c>
      <c r="E20" s="62">
        <f>E21+E22+E23+E24+E25+E26</f>
        <v>34.778821229999998</v>
      </c>
      <c r="F20" s="62">
        <v>0</v>
      </c>
      <c r="G20" s="62">
        <f>H20-E20</f>
        <v>253.21646313999997</v>
      </c>
      <c r="H20" s="42">
        <f t="shared" ref="H20:H51" si="1">J20+L20+N20+P20</f>
        <v>287.99528436999998</v>
      </c>
      <c r="I20" s="42">
        <f t="shared" ref="I20:I51" si="2">K20+M20+O20+Q20</f>
        <v>220.96308448000002</v>
      </c>
      <c r="J20" s="62">
        <v>7.0995061700000006</v>
      </c>
      <c r="K20" s="62">
        <v>19.596910640000001</v>
      </c>
      <c r="L20" s="62">
        <v>63.879387000000001</v>
      </c>
      <c r="M20" s="62">
        <v>48.481369940000008</v>
      </c>
      <c r="N20" s="62">
        <v>120.37617209999999</v>
      </c>
      <c r="O20" s="62">
        <v>37.740656359999996</v>
      </c>
      <c r="P20" s="62">
        <v>96.640219099999982</v>
      </c>
      <c r="Q20" s="63">
        <v>115.14414754000001</v>
      </c>
      <c r="R20" s="62">
        <v>0</v>
      </c>
      <c r="S20" s="62">
        <f>G20-I20</f>
        <v>32.253378659999953</v>
      </c>
      <c r="T20" s="62">
        <f>I20-H20</f>
        <v>-67.032199889999958</v>
      </c>
      <c r="U20" s="70">
        <f>I20/H20*100-100</f>
        <v>-23.275450511849627</v>
      </c>
      <c r="V20" s="53" t="s">
        <v>795</v>
      </c>
    </row>
    <row r="21" spans="1:22" x14ac:dyDescent="0.25">
      <c r="A21" s="17" t="s">
        <v>32</v>
      </c>
      <c r="B21" s="18" t="s">
        <v>33</v>
      </c>
      <c r="C21" s="19" t="s">
        <v>31</v>
      </c>
      <c r="D21" s="62">
        <f>D28</f>
        <v>13.293939999999999</v>
      </c>
      <c r="E21" s="62">
        <f>E28</f>
        <v>32.076166569999998</v>
      </c>
      <c r="F21" s="62">
        <v>0</v>
      </c>
      <c r="G21" s="62">
        <f t="shared" ref="G21:G84" si="3">H21-E21</f>
        <v>54.868255529999999</v>
      </c>
      <c r="H21" s="42">
        <f t="shared" si="1"/>
        <v>86.944422099999997</v>
      </c>
      <c r="I21" s="42">
        <f t="shared" si="2"/>
        <v>40.122725889999998</v>
      </c>
      <c r="J21" s="62">
        <v>2.7103069999999998</v>
      </c>
      <c r="K21" s="62">
        <v>3.5863218799999994</v>
      </c>
      <c r="L21" s="62">
        <v>26.030546000000001</v>
      </c>
      <c r="M21" s="62">
        <v>8.5615267600000013</v>
      </c>
      <c r="N21" s="62">
        <v>26.030546000000001</v>
      </c>
      <c r="O21" s="62">
        <v>8.2902709899999998</v>
      </c>
      <c r="P21" s="62">
        <v>32.173023100000002</v>
      </c>
      <c r="Q21" s="63">
        <v>19.684606259999999</v>
      </c>
      <c r="R21" s="62">
        <v>0</v>
      </c>
      <c r="S21" s="62">
        <f t="shared" ref="S21:S84" si="4">G21-I21</f>
        <v>14.745529640000001</v>
      </c>
      <c r="T21" s="62">
        <f t="shared" ref="T21:T84" si="5">I21-H21</f>
        <v>-46.821696209999999</v>
      </c>
      <c r="U21" s="70">
        <f t="shared" ref="U21:U29" si="6">I21/H21*100-100</f>
        <v>-53.852443985592949</v>
      </c>
      <c r="V21" s="53" t="s">
        <v>795</v>
      </c>
    </row>
    <row r="22" spans="1:22" ht="28.5" x14ac:dyDescent="0.25">
      <c r="A22" s="17" t="s">
        <v>34</v>
      </c>
      <c r="B22" s="18" t="s">
        <v>35</v>
      </c>
      <c r="C22" s="19" t="s">
        <v>31</v>
      </c>
      <c r="D22" s="62">
        <f>D153</f>
        <v>12.98399</v>
      </c>
      <c r="E22" s="62">
        <f>E153</f>
        <v>1.67479014</v>
      </c>
      <c r="F22" s="62">
        <v>0</v>
      </c>
      <c r="G22" s="62">
        <f t="shared" si="3"/>
        <v>85.087251630000011</v>
      </c>
      <c r="H22" s="42">
        <f t="shared" si="1"/>
        <v>86.76204177000001</v>
      </c>
      <c r="I22" s="42">
        <f t="shared" si="2"/>
        <v>61.728137959999998</v>
      </c>
      <c r="J22" s="62">
        <v>3.2820596700000007</v>
      </c>
      <c r="K22" s="62">
        <v>2.46913998</v>
      </c>
      <c r="L22" s="62">
        <v>21.777231</v>
      </c>
      <c r="M22" s="62">
        <v>10.07762949</v>
      </c>
      <c r="N22" s="62">
        <v>38.230302100000003</v>
      </c>
      <c r="O22" s="62">
        <v>7.9915112399999986</v>
      </c>
      <c r="P22" s="62">
        <v>23.472449000000001</v>
      </c>
      <c r="Q22" s="63">
        <v>41.189857250000003</v>
      </c>
      <c r="R22" s="62">
        <v>0</v>
      </c>
      <c r="S22" s="62">
        <f t="shared" si="4"/>
        <v>23.359113670000013</v>
      </c>
      <c r="T22" s="62">
        <f t="shared" si="5"/>
        <v>-25.033903810000012</v>
      </c>
      <c r="U22" s="70">
        <f t="shared" si="6"/>
        <v>-28.853520847703322</v>
      </c>
      <c r="V22" s="53" t="s">
        <v>795</v>
      </c>
    </row>
    <row r="23" spans="1:22" ht="42.75" x14ac:dyDescent="0.25">
      <c r="A23" s="17" t="s">
        <v>36</v>
      </c>
      <c r="B23" s="18" t="s">
        <v>37</v>
      </c>
      <c r="C23" s="19" t="s">
        <v>31</v>
      </c>
      <c r="D23" s="62">
        <f>D349</f>
        <v>0</v>
      </c>
      <c r="E23" s="62">
        <f>E349</f>
        <v>0</v>
      </c>
      <c r="F23" s="62">
        <v>0</v>
      </c>
      <c r="G23" s="62">
        <f t="shared" si="3"/>
        <v>0</v>
      </c>
      <c r="H23" s="42">
        <f t="shared" si="1"/>
        <v>0</v>
      </c>
      <c r="I23" s="42">
        <f t="shared" si="2"/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3">
        <v>0</v>
      </c>
      <c r="R23" s="62">
        <v>0</v>
      </c>
      <c r="S23" s="62">
        <f t="shared" si="4"/>
        <v>0</v>
      </c>
      <c r="T23" s="62">
        <f t="shared" si="5"/>
        <v>0</v>
      </c>
      <c r="U23" s="70">
        <v>0</v>
      </c>
      <c r="V23" s="53" t="s">
        <v>795</v>
      </c>
    </row>
    <row r="24" spans="1:22" ht="28.5" x14ac:dyDescent="0.25">
      <c r="A24" s="17" t="s">
        <v>38</v>
      </c>
      <c r="B24" s="18" t="s">
        <v>39</v>
      </c>
      <c r="C24" s="19" t="s">
        <v>31</v>
      </c>
      <c r="D24" s="62">
        <f>D352</f>
        <v>9.4190500000000004</v>
      </c>
      <c r="E24" s="62">
        <f>E352</f>
        <v>1.0278645199999998</v>
      </c>
      <c r="F24" s="62">
        <v>0</v>
      </c>
      <c r="G24" s="62">
        <f t="shared" si="3"/>
        <v>67.896606979999987</v>
      </c>
      <c r="H24" s="42">
        <f t="shared" si="1"/>
        <v>68.924471499999981</v>
      </c>
      <c r="I24" s="42">
        <f t="shared" si="2"/>
        <v>71.639513170000015</v>
      </c>
      <c r="J24" s="62">
        <v>1.1071394999999997</v>
      </c>
      <c r="K24" s="62">
        <v>0.90385353000000002</v>
      </c>
      <c r="L24" s="62">
        <v>6.1291980000000006</v>
      </c>
      <c r="M24" s="62">
        <v>29.295937560000002</v>
      </c>
      <c r="N24" s="62">
        <v>33.193386999999994</v>
      </c>
      <c r="O24" s="62">
        <v>13.807600480000003</v>
      </c>
      <c r="P24" s="62">
        <v>28.494746999999983</v>
      </c>
      <c r="Q24" s="63">
        <v>27.632121600000008</v>
      </c>
      <c r="R24" s="62">
        <v>0</v>
      </c>
      <c r="S24" s="62">
        <f t="shared" si="4"/>
        <v>-3.7429061900000278</v>
      </c>
      <c r="T24" s="62">
        <f t="shared" si="5"/>
        <v>2.7150416700000335</v>
      </c>
      <c r="U24" s="70">
        <f t="shared" si="6"/>
        <v>3.9391548617097953</v>
      </c>
      <c r="V24" s="53" t="s">
        <v>795</v>
      </c>
    </row>
    <row r="25" spans="1:22" ht="28.5" x14ac:dyDescent="0.25">
      <c r="A25" s="17" t="s">
        <v>40</v>
      </c>
      <c r="B25" s="18" t="s">
        <v>41</v>
      </c>
      <c r="C25" s="19" t="s">
        <v>31</v>
      </c>
      <c r="D25" s="62">
        <v>0</v>
      </c>
      <c r="E25" s="62">
        <v>0</v>
      </c>
      <c r="F25" s="62">
        <v>0</v>
      </c>
      <c r="G25" s="62">
        <f t="shared" si="3"/>
        <v>0</v>
      </c>
      <c r="H25" s="42">
        <f t="shared" si="1"/>
        <v>0</v>
      </c>
      <c r="I25" s="42">
        <f t="shared" si="2"/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>
        <v>0</v>
      </c>
      <c r="R25" s="62">
        <v>0</v>
      </c>
      <c r="S25" s="62">
        <f t="shared" si="4"/>
        <v>0</v>
      </c>
      <c r="T25" s="62">
        <f t="shared" si="5"/>
        <v>0</v>
      </c>
      <c r="U25" s="70">
        <v>0</v>
      </c>
      <c r="V25" s="53" t="s">
        <v>795</v>
      </c>
    </row>
    <row r="26" spans="1:22" x14ac:dyDescent="0.25">
      <c r="A26" s="17" t="s">
        <v>42</v>
      </c>
      <c r="B26" s="18" t="s">
        <v>43</v>
      </c>
      <c r="C26" s="19" t="s">
        <v>31</v>
      </c>
      <c r="D26" s="62">
        <f>D407</f>
        <v>3.7164583333333328</v>
      </c>
      <c r="E26" s="62">
        <f>E407</f>
        <v>0</v>
      </c>
      <c r="F26" s="62">
        <v>0</v>
      </c>
      <c r="G26" s="62">
        <f t="shared" si="3"/>
        <v>45.364349000000004</v>
      </c>
      <c r="H26" s="42">
        <f t="shared" si="1"/>
        <v>45.364349000000004</v>
      </c>
      <c r="I26" s="42">
        <f t="shared" si="2"/>
        <v>47.472707459999995</v>
      </c>
      <c r="J26" s="62">
        <v>0</v>
      </c>
      <c r="K26" s="62">
        <v>12.63759525</v>
      </c>
      <c r="L26" s="62">
        <v>9.9424120000000009</v>
      </c>
      <c r="M26" s="62">
        <v>0.54627612999999997</v>
      </c>
      <c r="N26" s="62">
        <v>22.921937</v>
      </c>
      <c r="O26" s="62">
        <v>7.6512736499999994</v>
      </c>
      <c r="P26" s="62">
        <v>12.5</v>
      </c>
      <c r="Q26" s="63">
        <v>26.637562429999999</v>
      </c>
      <c r="R26" s="62">
        <v>0</v>
      </c>
      <c r="S26" s="62">
        <f t="shared" si="4"/>
        <v>-2.1083584599999909</v>
      </c>
      <c r="T26" s="62">
        <f t="shared" si="5"/>
        <v>2.1083584599999909</v>
      </c>
      <c r="U26" s="70">
        <f t="shared" si="6"/>
        <v>4.6476109686925895</v>
      </c>
      <c r="V26" s="53" t="s">
        <v>795</v>
      </c>
    </row>
    <row r="27" spans="1:22" x14ac:dyDescent="0.25">
      <c r="A27" s="17" t="s">
        <v>44</v>
      </c>
      <c r="B27" s="18" t="s">
        <v>45</v>
      </c>
      <c r="C27" s="19" t="s">
        <v>31</v>
      </c>
      <c r="D27" s="62"/>
      <c r="E27" s="62"/>
      <c r="F27" s="62">
        <v>0</v>
      </c>
      <c r="G27" s="62">
        <f t="shared" si="3"/>
        <v>0</v>
      </c>
      <c r="H27" s="42">
        <f t="shared" si="1"/>
        <v>0</v>
      </c>
      <c r="I27" s="42">
        <f t="shared" si="2"/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>
        <v>0</v>
      </c>
      <c r="R27" s="62">
        <v>0</v>
      </c>
      <c r="S27" s="62">
        <f t="shared" si="4"/>
        <v>0</v>
      </c>
      <c r="T27" s="62">
        <f t="shared" si="5"/>
        <v>0</v>
      </c>
      <c r="U27" s="70">
        <v>0</v>
      </c>
      <c r="V27" s="53" t="s">
        <v>795</v>
      </c>
    </row>
    <row r="28" spans="1:22" x14ac:dyDescent="0.25">
      <c r="A28" s="17" t="s">
        <v>46</v>
      </c>
      <c r="B28" s="18" t="s">
        <v>47</v>
      </c>
      <c r="C28" s="19" t="s">
        <v>31</v>
      </c>
      <c r="D28" s="62">
        <f>D29+D87</f>
        <v>13.293939999999999</v>
      </c>
      <c r="E28" s="62">
        <f>E29+E87</f>
        <v>32.076166569999998</v>
      </c>
      <c r="F28" s="62">
        <v>0</v>
      </c>
      <c r="G28" s="62">
        <f t="shared" si="3"/>
        <v>54.868255529999999</v>
      </c>
      <c r="H28" s="42">
        <f t="shared" si="1"/>
        <v>86.944422099999997</v>
      </c>
      <c r="I28" s="42">
        <f t="shared" si="2"/>
        <v>40.122725889999998</v>
      </c>
      <c r="J28" s="62">
        <v>2.7103069999999998</v>
      </c>
      <c r="K28" s="62">
        <v>3.5863218799999994</v>
      </c>
      <c r="L28" s="62">
        <v>26.030546000000001</v>
      </c>
      <c r="M28" s="62">
        <v>8.5615267600000013</v>
      </c>
      <c r="N28" s="62">
        <v>26.030546000000001</v>
      </c>
      <c r="O28" s="62">
        <v>8.2902709899999998</v>
      </c>
      <c r="P28" s="62">
        <v>32.173023100000002</v>
      </c>
      <c r="Q28" s="63">
        <v>19.684606259999999</v>
      </c>
      <c r="R28" s="62">
        <v>0</v>
      </c>
      <c r="S28" s="62">
        <f t="shared" si="4"/>
        <v>14.745529640000001</v>
      </c>
      <c r="T28" s="62">
        <f t="shared" si="5"/>
        <v>-46.821696209999999</v>
      </c>
      <c r="U28" s="70">
        <f t="shared" si="6"/>
        <v>-53.852443985592949</v>
      </c>
      <c r="V28" s="53" t="s">
        <v>795</v>
      </c>
    </row>
    <row r="29" spans="1:22" ht="28.5" x14ac:dyDescent="0.25">
      <c r="A29" s="17" t="s">
        <v>48</v>
      </c>
      <c r="B29" s="18" t="s">
        <v>49</v>
      </c>
      <c r="C29" s="19" t="s">
        <v>31</v>
      </c>
      <c r="D29" s="62">
        <v>13.27966</v>
      </c>
      <c r="E29" s="62">
        <f>E30+E42+E55</f>
        <v>31.890055589999999</v>
      </c>
      <c r="F29" s="62">
        <v>0</v>
      </c>
      <c r="G29" s="62">
        <f t="shared" si="3"/>
        <v>54.949239510000012</v>
      </c>
      <c r="H29" s="42">
        <f t="shared" si="1"/>
        <v>86.839295100000015</v>
      </c>
      <c r="I29" s="42">
        <f t="shared" si="2"/>
        <v>36.865230400000002</v>
      </c>
      <c r="J29" s="62">
        <v>2.6051799999999998</v>
      </c>
      <c r="K29" s="62">
        <v>3.0692259399999995</v>
      </c>
      <c r="L29" s="62">
        <v>26.030546000000001</v>
      </c>
      <c r="M29" s="62">
        <v>8.0420133000000007</v>
      </c>
      <c r="N29" s="62">
        <v>26.030546000000001</v>
      </c>
      <c r="O29" s="62">
        <v>7.7397235899999997</v>
      </c>
      <c r="P29" s="62">
        <v>32.173023100000002</v>
      </c>
      <c r="Q29" s="63">
        <v>18.014267570000001</v>
      </c>
      <c r="R29" s="62">
        <v>0</v>
      </c>
      <c r="S29" s="62">
        <f t="shared" si="4"/>
        <v>18.084009110000011</v>
      </c>
      <c r="T29" s="62">
        <f t="shared" si="5"/>
        <v>-49.974064700000014</v>
      </c>
      <c r="U29" s="70">
        <f t="shared" si="6"/>
        <v>-57.547754898807327</v>
      </c>
      <c r="V29" s="53" t="s">
        <v>795</v>
      </c>
    </row>
    <row r="30" spans="1:22" ht="42.75" x14ac:dyDescent="0.25">
      <c r="A30" s="17" t="s">
        <v>50</v>
      </c>
      <c r="B30" s="18" t="s">
        <v>51</v>
      </c>
      <c r="C30" s="19" t="s">
        <v>31</v>
      </c>
      <c r="D30" s="62">
        <f>SUM(D31:D39)</f>
        <v>0</v>
      </c>
      <c r="E30" s="62">
        <f>SUM(E31:E39)</f>
        <v>0.31894050000000002</v>
      </c>
      <c r="F30" s="62">
        <v>0</v>
      </c>
      <c r="G30" s="62">
        <f t="shared" si="3"/>
        <v>-0.31894050000000002</v>
      </c>
      <c r="H30" s="42">
        <f t="shared" si="1"/>
        <v>0</v>
      </c>
      <c r="I30" s="42">
        <f t="shared" si="2"/>
        <v>11.347037069999999</v>
      </c>
      <c r="J30" s="62">
        <v>0</v>
      </c>
      <c r="K30" s="62">
        <v>2.5764219800000001</v>
      </c>
      <c r="L30" s="62">
        <v>0</v>
      </c>
      <c r="M30" s="62">
        <v>2.97268782</v>
      </c>
      <c r="N30" s="62">
        <v>0</v>
      </c>
      <c r="O30" s="62">
        <v>3.2999831100000003</v>
      </c>
      <c r="P30" s="62">
        <v>0</v>
      </c>
      <c r="Q30" s="63">
        <v>2.4979441599999999</v>
      </c>
      <c r="R30" s="62">
        <v>0</v>
      </c>
      <c r="S30" s="62">
        <f t="shared" si="4"/>
        <v>-11.665977569999999</v>
      </c>
      <c r="T30" s="62">
        <f t="shared" si="5"/>
        <v>11.347037069999999</v>
      </c>
      <c r="U30" s="68">
        <v>100</v>
      </c>
      <c r="V30" s="53" t="s">
        <v>795</v>
      </c>
    </row>
    <row r="31" spans="1:22" ht="30" x14ac:dyDescent="0.25">
      <c r="A31" s="20" t="s">
        <v>50</v>
      </c>
      <c r="B31" s="21" t="s">
        <v>52</v>
      </c>
      <c r="C31" s="22" t="s">
        <v>53</v>
      </c>
      <c r="D31" s="61">
        <v>0</v>
      </c>
      <c r="E31" s="61">
        <v>7.8449820000000017E-2</v>
      </c>
      <c r="F31" s="61">
        <v>0</v>
      </c>
      <c r="G31" s="61">
        <f t="shared" si="3"/>
        <v>-7.8449820000000017E-2</v>
      </c>
      <c r="H31" s="43">
        <f t="shared" si="1"/>
        <v>0</v>
      </c>
      <c r="I31" s="43">
        <f t="shared" si="2"/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4">
        <v>0</v>
      </c>
      <c r="R31" s="61">
        <v>0</v>
      </c>
      <c r="S31" s="61">
        <f t="shared" si="4"/>
        <v>-7.8449820000000017E-2</v>
      </c>
      <c r="T31" s="61">
        <f t="shared" si="5"/>
        <v>0</v>
      </c>
      <c r="U31" s="69">
        <v>0</v>
      </c>
      <c r="V31" s="54" t="s">
        <v>795</v>
      </c>
    </row>
    <row r="32" spans="1:22" ht="30" x14ac:dyDescent="0.25">
      <c r="A32" s="20" t="s">
        <v>50</v>
      </c>
      <c r="B32" s="21" t="s">
        <v>54</v>
      </c>
      <c r="C32" s="22" t="s">
        <v>55</v>
      </c>
      <c r="D32" s="61">
        <v>0</v>
      </c>
      <c r="E32" s="61">
        <v>9.9968599999999991E-2</v>
      </c>
      <c r="F32" s="61">
        <v>0</v>
      </c>
      <c r="G32" s="61">
        <f t="shared" si="3"/>
        <v>-9.9968599999999991E-2</v>
      </c>
      <c r="H32" s="43">
        <f t="shared" si="1"/>
        <v>0</v>
      </c>
      <c r="I32" s="43">
        <f t="shared" si="2"/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4">
        <v>0</v>
      </c>
      <c r="R32" s="61">
        <v>0</v>
      </c>
      <c r="S32" s="61">
        <f t="shared" si="4"/>
        <v>-9.9968599999999991E-2</v>
      </c>
      <c r="T32" s="61">
        <f t="shared" si="5"/>
        <v>0</v>
      </c>
      <c r="U32" s="69">
        <v>0</v>
      </c>
      <c r="V32" s="54" t="s">
        <v>795</v>
      </c>
    </row>
    <row r="33" spans="1:22" ht="30" x14ac:dyDescent="0.25">
      <c r="A33" s="20" t="s">
        <v>50</v>
      </c>
      <c r="B33" s="21" t="s">
        <v>56</v>
      </c>
      <c r="C33" s="22" t="s">
        <v>57</v>
      </c>
      <c r="D33" s="61">
        <v>0</v>
      </c>
      <c r="E33" s="61">
        <v>1.8233570000000001E-2</v>
      </c>
      <c r="F33" s="61">
        <v>0</v>
      </c>
      <c r="G33" s="61">
        <f t="shared" si="3"/>
        <v>-1.8233570000000001E-2</v>
      </c>
      <c r="H33" s="43">
        <f t="shared" si="1"/>
        <v>0</v>
      </c>
      <c r="I33" s="43">
        <f t="shared" si="2"/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4">
        <v>0</v>
      </c>
      <c r="R33" s="61">
        <v>0</v>
      </c>
      <c r="S33" s="61">
        <f t="shared" si="4"/>
        <v>-1.8233570000000001E-2</v>
      </c>
      <c r="T33" s="61">
        <f t="shared" si="5"/>
        <v>0</v>
      </c>
      <c r="U33" s="69">
        <v>0</v>
      </c>
      <c r="V33" s="54" t="s">
        <v>795</v>
      </c>
    </row>
    <row r="34" spans="1:22" ht="30" x14ac:dyDescent="0.25">
      <c r="A34" s="23" t="s">
        <v>50</v>
      </c>
      <c r="B34" s="24" t="s">
        <v>58</v>
      </c>
      <c r="C34" s="25" t="s">
        <v>59</v>
      </c>
      <c r="D34" s="61">
        <v>0</v>
      </c>
      <c r="E34" s="61">
        <v>4.2833719999999999E-2</v>
      </c>
      <c r="F34" s="61">
        <v>0</v>
      </c>
      <c r="G34" s="61">
        <f t="shared" si="3"/>
        <v>-4.2833719999999999E-2</v>
      </c>
      <c r="H34" s="43">
        <f t="shared" si="1"/>
        <v>0</v>
      </c>
      <c r="I34" s="43">
        <f t="shared" si="2"/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4">
        <v>0</v>
      </c>
      <c r="R34" s="61">
        <v>0</v>
      </c>
      <c r="S34" s="61">
        <f t="shared" si="4"/>
        <v>-4.2833719999999999E-2</v>
      </c>
      <c r="T34" s="61">
        <f t="shared" si="5"/>
        <v>0</v>
      </c>
      <c r="U34" s="69">
        <v>0</v>
      </c>
      <c r="V34" s="54" t="s">
        <v>795</v>
      </c>
    </row>
    <row r="35" spans="1:22" ht="30" x14ac:dyDescent="0.25">
      <c r="A35" s="23" t="s">
        <v>50</v>
      </c>
      <c r="B35" s="24" t="s">
        <v>60</v>
      </c>
      <c r="C35" s="25" t="s">
        <v>61</v>
      </c>
      <c r="D35" s="61">
        <v>0</v>
      </c>
      <c r="E35" s="61">
        <v>3.641761000000001E-2</v>
      </c>
      <c r="F35" s="61">
        <v>0</v>
      </c>
      <c r="G35" s="61">
        <f t="shared" si="3"/>
        <v>-3.641761000000001E-2</v>
      </c>
      <c r="H35" s="43">
        <f t="shared" si="1"/>
        <v>0</v>
      </c>
      <c r="I35" s="43">
        <f t="shared" si="2"/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4">
        <v>0</v>
      </c>
      <c r="R35" s="61">
        <v>0</v>
      </c>
      <c r="S35" s="61">
        <f t="shared" si="4"/>
        <v>-3.641761000000001E-2</v>
      </c>
      <c r="T35" s="61">
        <f t="shared" si="5"/>
        <v>0</v>
      </c>
      <c r="U35" s="69">
        <v>0</v>
      </c>
      <c r="V35" s="54" t="s">
        <v>795</v>
      </c>
    </row>
    <row r="36" spans="1:22" ht="30" x14ac:dyDescent="0.25">
      <c r="A36" s="23" t="s">
        <v>50</v>
      </c>
      <c r="B36" s="24" t="s">
        <v>62</v>
      </c>
      <c r="C36" s="25" t="s">
        <v>63</v>
      </c>
      <c r="D36" s="61">
        <v>0</v>
      </c>
      <c r="E36" s="61">
        <v>4.3037180000000001E-2</v>
      </c>
      <c r="F36" s="61">
        <v>0</v>
      </c>
      <c r="G36" s="61">
        <f t="shared" si="3"/>
        <v>-4.3037180000000001E-2</v>
      </c>
      <c r="H36" s="43">
        <f t="shared" si="1"/>
        <v>0</v>
      </c>
      <c r="I36" s="43">
        <f t="shared" si="2"/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4">
        <v>0</v>
      </c>
      <c r="R36" s="61">
        <v>0</v>
      </c>
      <c r="S36" s="61">
        <f t="shared" si="4"/>
        <v>-4.3037180000000001E-2</v>
      </c>
      <c r="T36" s="61">
        <f t="shared" si="5"/>
        <v>0</v>
      </c>
      <c r="U36" s="69">
        <v>0</v>
      </c>
      <c r="V36" s="54" t="s">
        <v>795</v>
      </c>
    </row>
    <row r="37" spans="1:22" ht="30" x14ac:dyDescent="0.25">
      <c r="A37" s="23" t="s">
        <v>50</v>
      </c>
      <c r="B37" s="24" t="s">
        <v>64</v>
      </c>
      <c r="C37" s="25" t="s">
        <v>65</v>
      </c>
      <c r="D37" s="61">
        <v>0</v>
      </c>
      <c r="E37" s="61">
        <v>0</v>
      </c>
      <c r="F37" s="61">
        <v>0</v>
      </c>
      <c r="G37" s="61">
        <f t="shared" si="3"/>
        <v>0</v>
      </c>
      <c r="H37" s="43">
        <f t="shared" si="1"/>
        <v>0</v>
      </c>
      <c r="I37" s="43">
        <f t="shared" si="2"/>
        <v>8.6348059399999997</v>
      </c>
      <c r="J37" s="61">
        <v>0</v>
      </c>
      <c r="K37" s="61">
        <v>2.5764219800000001</v>
      </c>
      <c r="L37" s="61">
        <v>0</v>
      </c>
      <c r="M37" s="61">
        <v>2.2876548400000001</v>
      </c>
      <c r="N37" s="61">
        <v>0</v>
      </c>
      <c r="O37" s="61">
        <v>1.7594805200000001</v>
      </c>
      <c r="P37" s="61">
        <v>0</v>
      </c>
      <c r="Q37" s="64">
        <v>2.0112486000000001</v>
      </c>
      <c r="R37" s="61">
        <v>0</v>
      </c>
      <c r="S37" s="61">
        <f t="shared" si="4"/>
        <v>-8.6348059399999997</v>
      </c>
      <c r="T37" s="61">
        <f t="shared" si="5"/>
        <v>8.6348059399999997</v>
      </c>
      <c r="U37" s="69">
        <v>100</v>
      </c>
      <c r="V37" s="54" t="s">
        <v>795</v>
      </c>
    </row>
    <row r="38" spans="1:22" ht="30" x14ac:dyDescent="0.25">
      <c r="A38" s="23" t="s">
        <v>50</v>
      </c>
      <c r="B38" s="24" t="s">
        <v>66</v>
      </c>
      <c r="C38" s="25" t="s">
        <v>67</v>
      </c>
      <c r="D38" s="61">
        <v>0</v>
      </c>
      <c r="E38" s="61">
        <v>0</v>
      </c>
      <c r="F38" s="61">
        <v>0</v>
      </c>
      <c r="G38" s="61">
        <f t="shared" si="3"/>
        <v>0</v>
      </c>
      <c r="H38" s="43">
        <f t="shared" si="1"/>
        <v>0</v>
      </c>
      <c r="I38" s="43">
        <f t="shared" si="2"/>
        <v>0.9686911800000001</v>
      </c>
      <c r="J38" s="61">
        <v>0</v>
      </c>
      <c r="K38" s="61">
        <v>0</v>
      </c>
      <c r="L38" s="61">
        <v>0</v>
      </c>
      <c r="M38" s="61">
        <v>0.6850329799999999</v>
      </c>
      <c r="N38" s="61">
        <v>0</v>
      </c>
      <c r="O38" s="61">
        <v>0.22283964000000001</v>
      </c>
      <c r="P38" s="61">
        <v>0</v>
      </c>
      <c r="Q38" s="64">
        <v>6.081856000000016E-2</v>
      </c>
      <c r="R38" s="61">
        <v>0</v>
      </c>
      <c r="S38" s="61">
        <f t="shared" si="4"/>
        <v>-0.9686911800000001</v>
      </c>
      <c r="T38" s="61">
        <f t="shared" si="5"/>
        <v>0.9686911800000001</v>
      </c>
      <c r="U38" s="69">
        <v>100</v>
      </c>
      <c r="V38" s="54" t="s">
        <v>795</v>
      </c>
    </row>
    <row r="39" spans="1:22" ht="30" x14ac:dyDescent="0.25">
      <c r="A39" s="23" t="s">
        <v>50</v>
      </c>
      <c r="B39" s="24" t="s">
        <v>68</v>
      </c>
      <c r="C39" s="25" t="s">
        <v>69</v>
      </c>
      <c r="D39" s="61">
        <v>0</v>
      </c>
      <c r="E39" s="61">
        <v>0</v>
      </c>
      <c r="F39" s="61">
        <v>0</v>
      </c>
      <c r="G39" s="61">
        <f t="shared" si="3"/>
        <v>0</v>
      </c>
      <c r="H39" s="43">
        <f t="shared" si="1"/>
        <v>0</v>
      </c>
      <c r="I39" s="43">
        <f t="shared" si="2"/>
        <v>1.7435399499999997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1.3176629499999999</v>
      </c>
      <c r="P39" s="61">
        <v>0</v>
      </c>
      <c r="Q39" s="64">
        <v>0.42587699999999995</v>
      </c>
      <c r="R39" s="61">
        <v>0</v>
      </c>
      <c r="S39" s="61">
        <f t="shared" si="4"/>
        <v>-1.7435399499999997</v>
      </c>
      <c r="T39" s="61">
        <f t="shared" si="5"/>
        <v>1.7435399499999997</v>
      </c>
      <c r="U39" s="69">
        <v>100</v>
      </c>
      <c r="V39" s="54" t="s">
        <v>795</v>
      </c>
    </row>
    <row r="40" spans="1:22" ht="42.75" x14ac:dyDescent="0.25">
      <c r="A40" s="26" t="s">
        <v>50</v>
      </c>
      <c r="B40" s="27" t="s">
        <v>70</v>
      </c>
      <c r="C40" s="28" t="s">
        <v>31</v>
      </c>
      <c r="D40" s="62">
        <v>0</v>
      </c>
      <c r="E40" s="62">
        <v>0</v>
      </c>
      <c r="F40" s="62">
        <v>0</v>
      </c>
      <c r="G40" s="62">
        <f t="shared" si="3"/>
        <v>0</v>
      </c>
      <c r="H40" s="42">
        <f t="shared" si="1"/>
        <v>0</v>
      </c>
      <c r="I40" s="42">
        <f t="shared" si="2"/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3">
        <v>0</v>
      </c>
      <c r="R40" s="62">
        <v>0</v>
      </c>
      <c r="S40" s="62">
        <f t="shared" si="4"/>
        <v>0</v>
      </c>
      <c r="T40" s="62">
        <f t="shared" si="5"/>
        <v>0</v>
      </c>
      <c r="U40" s="68">
        <v>0</v>
      </c>
      <c r="V40" s="53" t="s">
        <v>795</v>
      </c>
    </row>
    <row r="41" spans="1:22" ht="42.75" x14ac:dyDescent="0.25">
      <c r="A41" s="26" t="s">
        <v>50</v>
      </c>
      <c r="B41" s="27" t="s">
        <v>71</v>
      </c>
      <c r="C41" s="28" t="s">
        <v>31</v>
      </c>
      <c r="D41" s="62">
        <v>0</v>
      </c>
      <c r="E41" s="62">
        <v>0</v>
      </c>
      <c r="F41" s="62">
        <v>0</v>
      </c>
      <c r="G41" s="62">
        <f t="shared" si="3"/>
        <v>0</v>
      </c>
      <c r="H41" s="42">
        <f t="shared" si="1"/>
        <v>0</v>
      </c>
      <c r="I41" s="42">
        <f t="shared" si="2"/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3">
        <v>0</v>
      </c>
      <c r="R41" s="62">
        <v>0</v>
      </c>
      <c r="S41" s="62">
        <f t="shared" si="4"/>
        <v>0</v>
      </c>
      <c r="T41" s="62">
        <f t="shared" si="5"/>
        <v>0</v>
      </c>
      <c r="U41" s="68">
        <v>0</v>
      </c>
      <c r="V41" s="53" t="s">
        <v>795</v>
      </c>
    </row>
    <row r="42" spans="1:22" ht="42.75" x14ac:dyDescent="0.25">
      <c r="A42" s="17" t="s">
        <v>72</v>
      </c>
      <c r="B42" s="18" t="s">
        <v>73</v>
      </c>
      <c r="C42" s="19" t="s">
        <v>31</v>
      </c>
      <c r="D42" s="62">
        <f>SUM(D43:D52)</f>
        <v>0</v>
      </c>
      <c r="E42" s="62">
        <f>SUM(E43:E52)</f>
        <v>2.4626094000000003</v>
      </c>
      <c r="F42" s="62">
        <v>0</v>
      </c>
      <c r="G42" s="62">
        <f t="shared" si="3"/>
        <v>-2.4626094000000003</v>
      </c>
      <c r="H42" s="42">
        <f t="shared" si="1"/>
        <v>0</v>
      </c>
      <c r="I42" s="42">
        <f t="shared" si="2"/>
        <v>21.50564335</v>
      </c>
      <c r="J42" s="62">
        <v>0</v>
      </c>
      <c r="K42" s="62">
        <v>0.48215944999999999</v>
      </c>
      <c r="L42" s="62">
        <v>0</v>
      </c>
      <c r="M42" s="62">
        <v>3.7928462899999995</v>
      </c>
      <c r="N42" s="62">
        <v>0</v>
      </c>
      <c r="O42" s="62">
        <v>4.3273396299999991</v>
      </c>
      <c r="P42" s="62">
        <v>0</v>
      </c>
      <c r="Q42" s="63">
        <v>12.90329798</v>
      </c>
      <c r="R42" s="62">
        <v>0</v>
      </c>
      <c r="S42" s="62">
        <f t="shared" si="4"/>
        <v>-23.968252750000001</v>
      </c>
      <c r="T42" s="62">
        <f t="shared" si="5"/>
        <v>21.50564335</v>
      </c>
      <c r="U42" s="68">
        <v>100</v>
      </c>
      <c r="V42" s="53" t="s">
        <v>795</v>
      </c>
    </row>
    <row r="43" spans="1:22" ht="45" x14ac:dyDescent="0.25">
      <c r="A43" s="20" t="s">
        <v>72</v>
      </c>
      <c r="B43" s="21" t="s">
        <v>74</v>
      </c>
      <c r="C43" s="22" t="s">
        <v>75</v>
      </c>
      <c r="D43" s="61">
        <v>0</v>
      </c>
      <c r="E43" s="61">
        <v>0.11119982</v>
      </c>
      <c r="F43" s="61">
        <v>0</v>
      </c>
      <c r="G43" s="61">
        <f t="shared" si="3"/>
        <v>-0.11119982</v>
      </c>
      <c r="H43" s="43">
        <f t="shared" si="1"/>
        <v>0</v>
      </c>
      <c r="I43" s="43">
        <f t="shared" si="2"/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4">
        <v>0</v>
      </c>
      <c r="R43" s="61">
        <v>0</v>
      </c>
      <c r="S43" s="61">
        <f t="shared" si="4"/>
        <v>-0.11119982</v>
      </c>
      <c r="T43" s="61">
        <f t="shared" si="5"/>
        <v>0</v>
      </c>
      <c r="U43" s="69">
        <v>0</v>
      </c>
      <c r="V43" s="54" t="s">
        <v>795</v>
      </c>
    </row>
    <row r="44" spans="1:22" ht="30" x14ac:dyDescent="0.25">
      <c r="A44" s="20" t="s">
        <v>72</v>
      </c>
      <c r="B44" s="21" t="s">
        <v>76</v>
      </c>
      <c r="C44" s="22" t="s">
        <v>77</v>
      </c>
      <c r="D44" s="61">
        <v>0</v>
      </c>
      <c r="E44" s="61">
        <v>0.14824982</v>
      </c>
      <c r="F44" s="61">
        <v>0</v>
      </c>
      <c r="G44" s="61">
        <f t="shared" si="3"/>
        <v>-0.14824982</v>
      </c>
      <c r="H44" s="43">
        <f t="shared" si="1"/>
        <v>0</v>
      </c>
      <c r="I44" s="43">
        <f t="shared" si="2"/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4">
        <v>0</v>
      </c>
      <c r="R44" s="61">
        <v>0</v>
      </c>
      <c r="S44" s="61">
        <f t="shared" si="4"/>
        <v>-0.14824982</v>
      </c>
      <c r="T44" s="61">
        <f t="shared" si="5"/>
        <v>0</v>
      </c>
      <c r="U44" s="69">
        <v>0</v>
      </c>
      <c r="V44" s="54" t="s">
        <v>795</v>
      </c>
    </row>
    <row r="45" spans="1:22" ht="30" x14ac:dyDescent="0.25">
      <c r="A45" s="20" t="s">
        <v>72</v>
      </c>
      <c r="B45" s="21" t="s">
        <v>78</v>
      </c>
      <c r="C45" s="22" t="s">
        <v>79</v>
      </c>
      <c r="D45" s="61">
        <v>0</v>
      </c>
      <c r="E45" s="61">
        <v>0.13417509999999999</v>
      </c>
      <c r="F45" s="61">
        <v>0</v>
      </c>
      <c r="G45" s="61">
        <f t="shared" si="3"/>
        <v>-0.13417509999999999</v>
      </c>
      <c r="H45" s="43">
        <f t="shared" si="1"/>
        <v>0</v>
      </c>
      <c r="I45" s="43">
        <f t="shared" si="2"/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4">
        <v>0</v>
      </c>
      <c r="R45" s="61">
        <v>0</v>
      </c>
      <c r="S45" s="61">
        <f t="shared" si="4"/>
        <v>-0.13417509999999999</v>
      </c>
      <c r="T45" s="61">
        <f t="shared" si="5"/>
        <v>0</v>
      </c>
      <c r="U45" s="69">
        <v>0</v>
      </c>
      <c r="V45" s="54" t="s">
        <v>795</v>
      </c>
    </row>
    <row r="46" spans="1:22" ht="30" x14ac:dyDescent="0.25">
      <c r="A46" s="23" t="s">
        <v>72</v>
      </c>
      <c r="B46" s="24" t="s">
        <v>80</v>
      </c>
      <c r="C46" s="25" t="s">
        <v>81</v>
      </c>
      <c r="D46" s="61">
        <v>0</v>
      </c>
      <c r="E46" s="61">
        <v>0.44735625999999995</v>
      </c>
      <c r="F46" s="61">
        <v>0</v>
      </c>
      <c r="G46" s="61">
        <f t="shared" si="3"/>
        <v>-0.44735625999999995</v>
      </c>
      <c r="H46" s="43">
        <f t="shared" si="1"/>
        <v>0</v>
      </c>
      <c r="I46" s="43">
        <f t="shared" si="2"/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4">
        <v>0</v>
      </c>
      <c r="R46" s="61">
        <v>0</v>
      </c>
      <c r="S46" s="61">
        <f t="shared" si="4"/>
        <v>-0.44735625999999995</v>
      </c>
      <c r="T46" s="61">
        <f t="shared" si="5"/>
        <v>0</v>
      </c>
      <c r="U46" s="69">
        <v>0</v>
      </c>
      <c r="V46" s="54" t="s">
        <v>795</v>
      </c>
    </row>
    <row r="47" spans="1:22" ht="30" x14ac:dyDescent="0.25">
      <c r="A47" s="23" t="s">
        <v>72</v>
      </c>
      <c r="B47" s="24" t="s">
        <v>82</v>
      </c>
      <c r="C47" s="25" t="s">
        <v>83</v>
      </c>
      <c r="D47" s="61">
        <v>0</v>
      </c>
      <c r="E47" s="61">
        <v>1.5238583700000001</v>
      </c>
      <c r="F47" s="61">
        <v>0</v>
      </c>
      <c r="G47" s="61">
        <f t="shared" si="3"/>
        <v>-1.5238583700000001</v>
      </c>
      <c r="H47" s="43">
        <f t="shared" si="1"/>
        <v>0</v>
      </c>
      <c r="I47" s="43">
        <f t="shared" si="2"/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4">
        <v>0</v>
      </c>
      <c r="R47" s="61">
        <v>0</v>
      </c>
      <c r="S47" s="61">
        <f t="shared" si="4"/>
        <v>-1.5238583700000001</v>
      </c>
      <c r="T47" s="61">
        <f t="shared" si="5"/>
        <v>0</v>
      </c>
      <c r="U47" s="69">
        <v>0</v>
      </c>
      <c r="V47" s="54" t="s">
        <v>795</v>
      </c>
    </row>
    <row r="48" spans="1:22" ht="30" x14ac:dyDescent="0.25">
      <c r="A48" s="23" t="s">
        <v>72</v>
      </c>
      <c r="B48" s="24" t="s">
        <v>84</v>
      </c>
      <c r="C48" s="25" t="s">
        <v>85</v>
      </c>
      <c r="D48" s="61">
        <v>0</v>
      </c>
      <c r="E48" s="61">
        <v>9.7770030000000008E-2</v>
      </c>
      <c r="F48" s="61">
        <v>0</v>
      </c>
      <c r="G48" s="61">
        <f t="shared" si="3"/>
        <v>-9.7770030000000008E-2</v>
      </c>
      <c r="H48" s="43">
        <f t="shared" si="1"/>
        <v>0</v>
      </c>
      <c r="I48" s="43">
        <f t="shared" si="2"/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4">
        <v>0</v>
      </c>
      <c r="R48" s="61">
        <v>0</v>
      </c>
      <c r="S48" s="61">
        <f t="shared" si="4"/>
        <v>-9.7770030000000008E-2</v>
      </c>
      <c r="T48" s="61">
        <f t="shared" si="5"/>
        <v>0</v>
      </c>
      <c r="U48" s="69">
        <v>0</v>
      </c>
      <c r="V48" s="54" t="s">
        <v>795</v>
      </c>
    </row>
    <row r="49" spans="1:22" ht="30" x14ac:dyDescent="0.25">
      <c r="A49" s="23" t="s">
        <v>72</v>
      </c>
      <c r="B49" s="24" t="s">
        <v>86</v>
      </c>
      <c r="C49" s="25" t="s">
        <v>87</v>
      </c>
      <c r="D49" s="61">
        <v>0</v>
      </c>
      <c r="E49" s="61">
        <v>0</v>
      </c>
      <c r="F49" s="61">
        <v>0</v>
      </c>
      <c r="G49" s="61">
        <f t="shared" si="3"/>
        <v>0</v>
      </c>
      <c r="H49" s="43">
        <f t="shared" si="1"/>
        <v>0</v>
      </c>
      <c r="I49" s="43">
        <f t="shared" si="2"/>
        <v>3.4047894899999989</v>
      </c>
      <c r="J49" s="61">
        <v>0</v>
      </c>
      <c r="K49" s="61">
        <v>0.28161712999999999</v>
      </c>
      <c r="L49" s="61">
        <v>0</v>
      </c>
      <c r="M49" s="61">
        <v>1.0814562599999999</v>
      </c>
      <c r="N49" s="61">
        <v>0</v>
      </c>
      <c r="O49" s="61">
        <v>0.85398021000000002</v>
      </c>
      <c r="P49" s="61">
        <v>0</v>
      </c>
      <c r="Q49" s="64">
        <v>1.187735889999999</v>
      </c>
      <c r="R49" s="61">
        <v>0</v>
      </c>
      <c r="S49" s="61">
        <f t="shared" si="4"/>
        <v>-3.4047894899999989</v>
      </c>
      <c r="T49" s="61">
        <f t="shared" si="5"/>
        <v>3.4047894899999989</v>
      </c>
      <c r="U49" s="69">
        <v>100</v>
      </c>
      <c r="V49" s="54" t="s">
        <v>795</v>
      </c>
    </row>
    <row r="50" spans="1:22" ht="30" x14ac:dyDescent="0.25">
      <c r="A50" s="23" t="s">
        <v>72</v>
      </c>
      <c r="B50" s="24" t="s">
        <v>88</v>
      </c>
      <c r="C50" s="25" t="s">
        <v>89</v>
      </c>
      <c r="D50" s="61">
        <v>0</v>
      </c>
      <c r="E50" s="61">
        <v>0</v>
      </c>
      <c r="F50" s="61">
        <v>0</v>
      </c>
      <c r="G50" s="61">
        <f t="shared" si="3"/>
        <v>0</v>
      </c>
      <c r="H50" s="43">
        <f t="shared" si="1"/>
        <v>0</v>
      </c>
      <c r="I50" s="43">
        <f t="shared" si="2"/>
        <v>10.127612109999999</v>
      </c>
      <c r="J50" s="61">
        <v>0</v>
      </c>
      <c r="K50" s="61">
        <v>0.20054232</v>
      </c>
      <c r="L50" s="61">
        <v>0</v>
      </c>
      <c r="M50" s="61">
        <v>1.3588544199999999</v>
      </c>
      <c r="N50" s="61">
        <v>0</v>
      </c>
      <c r="O50" s="61">
        <v>1.9709583799999999</v>
      </c>
      <c r="P50" s="61">
        <v>0</v>
      </c>
      <c r="Q50" s="64">
        <v>6.59725699</v>
      </c>
      <c r="R50" s="61">
        <v>0</v>
      </c>
      <c r="S50" s="61">
        <f t="shared" si="4"/>
        <v>-10.127612109999999</v>
      </c>
      <c r="T50" s="61">
        <f t="shared" si="5"/>
        <v>10.127612109999999</v>
      </c>
      <c r="U50" s="69">
        <v>100</v>
      </c>
      <c r="V50" s="54" t="s">
        <v>795</v>
      </c>
    </row>
    <row r="51" spans="1:22" ht="30" x14ac:dyDescent="0.25">
      <c r="A51" s="23" t="s">
        <v>72</v>
      </c>
      <c r="B51" s="24" t="s">
        <v>90</v>
      </c>
      <c r="C51" s="25" t="s">
        <v>91</v>
      </c>
      <c r="D51" s="61">
        <v>0</v>
      </c>
      <c r="E51" s="61">
        <v>0</v>
      </c>
      <c r="F51" s="61">
        <v>0</v>
      </c>
      <c r="G51" s="61">
        <f t="shared" si="3"/>
        <v>0</v>
      </c>
      <c r="H51" s="43">
        <f t="shared" si="1"/>
        <v>0</v>
      </c>
      <c r="I51" s="43">
        <f t="shared" si="2"/>
        <v>6.1556948400000007</v>
      </c>
      <c r="J51" s="61">
        <v>0</v>
      </c>
      <c r="K51" s="61">
        <v>0</v>
      </c>
      <c r="L51" s="61">
        <v>0</v>
      </c>
      <c r="M51" s="61">
        <v>1.3525356100000001</v>
      </c>
      <c r="N51" s="61">
        <v>0</v>
      </c>
      <c r="O51" s="61">
        <v>1.5024010400000001</v>
      </c>
      <c r="P51" s="61">
        <v>0</v>
      </c>
      <c r="Q51" s="64">
        <v>3.3007581900000007</v>
      </c>
      <c r="R51" s="61">
        <v>0</v>
      </c>
      <c r="S51" s="61">
        <f t="shared" si="4"/>
        <v>-6.1556948400000007</v>
      </c>
      <c r="T51" s="61">
        <f t="shared" si="5"/>
        <v>6.1556948400000007</v>
      </c>
      <c r="U51" s="69">
        <v>100</v>
      </c>
      <c r="V51" s="54" t="s">
        <v>795</v>
      </c>
    </row>
    <row r="52" spans="1:22" ht="30" x14ac:dyDescent="0.25">
      <c r="A52" s="23" t="s">
        <v>72</v>
      </c>
      <c r="B52" s="24" t="s">
        <v>92</v>
      </c>
      <c r="C52" s="25" t="s">
        <v>93</v>
      </c>
      <c r="D52" s="61">
        <v>0</v>
      </c>
      <c r="E52" s="61">
        <v>0</v>
      </c>
      <c r="F52" s="61">
        <v>0</v>
      </c>
      <c r="G52" s="61">
        <f t="shared" si="3"/>
        <v>0</v>
      </c>
      <c r="H52" s="43">
        <f t="shared" ref="H52:H69" si="7">J52+L52+N52+P52</f>
        <v>0</v>
      </c>
      <c r="I52" s="43">
        <f t="shared" ref="I52:I69" si="8">K52+M52+O52+Q52</f>
        <v>1.8175469100000001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4">
        <v>1.8175469100000001</v>
      </c>
      <c r="R52" s="61">
        <v>0</v>
      </c>
      <c r="S52" s="61">
        <f t="shared" si="4"/>
        <v>-1.8175469100000001</v>
      </c>
      <c r="T52" s="61">
        <f t="shared" si="5"/>
        <v>1.8175469100000001</v>
      </c>
      <c r="U52" s="69">
        <v>100</v>
      </c>
      <c r="V52" s="54" t="s">
        <v>795</v>
      </c>
    </row>
    <row r="53" spans="1:22" ht="42.75" x14ac:dyDescent="0.25">
      <c r="A53" s="26" t="s">
        <v>72</v>
      </c>
      <c r="B53" s="27" t="s">
        <v>94</v>
      </c>
      <c r="C53" s="28" t="s">
        <v>31</v>
      </c>
      <c r="D53" s="62">
        <v>0</v>
      </c>
      <c r="E53" s="62">
        <v>0</v>
      </c>
      <c r="F53" s="62">
        <v>0</v>
      </c>
      <c r="G53" s="62">
        <f t="shared" si="3"/>
        <v>0</v>
      </c>
      <c r="H53" s="42">
        <f t="shared" si="7"/>
        <v>0</v>
      </c>
      <c r="I53" s="42">
        <f t="shared" si="8"/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3">
        <v>0</v>
      </c>
      <c r="R53" s="62">
        <v>0</v>
      </c>
      <c r="S53" s="62">
        <f t="shared" si="4"/>
        <v>0</v>
      </c>
      <c r="T53" s="62">
        <f t="shared" si="5"/>
        <v>0</v>
      </c>
      <c r="U53" s="68">
        <v>0</v>
      </c>
      <c r="V53" s="53" t="s">
        <v>795</v>
      </c>
    </row>
    <row r="54" spans="1:22" ht="42.75" x14ac:dyDescent="0.25">
      <c r="A54" s="26" t="s">
        <v>72</v>
      </c>
      <c r="B54" s="27" t="s">
        <v>95</v>
      </c>
      <c r="C54" s="28" t="s">
        <v>31</v>
      </c>
      <c r="D54" s="62">
        <v>0</v>
      </c>
      <c r="E54" s="62">
        <v>0</v>
      </c>
      <c r="F54" s="62">
        <v>0</v>
      </c>
      <c r="G54" s="62">
        <f t="shared" si="3"/>
        <v>0</v>
      </c>
      <c r="H54" s="42">
        <f t="shared" si="7"/>
        <v>0</v>
      </c>
      <c r="I54" s="42">
        <f t="shared" si="8"/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3">
        <v>0</v>
      </c>
      <c r="R54" s="62">
        <v>0</v>
      </c>
      <c r="S54" s="62">
        <f t="shared" si="4"/>
        <v>0</v>
      </c>
      <c r="T54" s="62">
        <f t="shared" si="5"/>
        <v>0</v>
      </c>
      <c r="U54" s="68">
        <v>0</v>
      </c>
      <c r="V54" s="53" t="s">
        <v>795</v>
      </c>
    </row>
    <row r="55" spans="1:22" ht="42.75" x14ac:dyDescent="0.25">
      <c r="A55" s="17" t="s">
        <v>96</v>
      </c>
      <c r="B55" s="18" t="s">
        <v>97</v>
      </c>
      <c r="C55" s="19" t="s">
        <v>31</v>
      </c>
      <c r="D55" s="62">
        <f>SUM(D56:D74)</f>
        <v>0</v>
      </c>
      <c r="E55" s="62">
        <f>SUM(E56:E74)</f>
        <v>29.108505689999998</v>
      </c>
      <c r="F55" s="62">
        <v>0</v>
      </c>
      <c r="G55" s="62">
        <f t="shared" si="3"/>
        <v>-29.108505689999998</v>
      </c>
      <c r="H55" s="42">
        <f t="shared" si="7"/>
        <v>0</v>
      </c>
      <c r="I55" s="42">
        <f t="shared" si="8"/>
        <v>4.0125499799999993</v>
      </c>
      <c r="J55" s="62">
        <v>0</v>
      </c>
      <c r="K55" s="62">
        <v>1.0644509999999999E-2</v>
      </c>
      <c r="L55" s="62">
        <v>0</v>
      </c>
      <c r="M55" s="62">
        <v>1.2764791900000001</v>
      </c>
      <c r="N55" s="62">
        <v>0</v>
      </c>
      <c r="O55" s="62">
        <v>0.11240085</v>
      </c>
      <c r="P55" s="62">
        <v>0</v>
      </c>
      <c r="Q55" s="63">
        <v>2.6130254299999995</v>
      </c>
      <c r="R55" s="62">
        <v>0</v>
      </c>
      <c r="S55" s="62">
        <f t="shared" si="4"/>
        <v>-33.121055669999997</v>
      </c>
      <c r="T55" s="62">
        <f t="shared" si="5"/>
        <v>4.0125499799999993</v>
      </c>
      <c r="U55" s="68">
        <v>100</v>
      </c>
      <c r="V55" s="53" t="s">
        <v>795</v>
      </c>
    </row>
    <row r="56" spans="1:22" ht="30" x14ac:dyDescent="0.25">
      <c r="A56" s="20" t="s">
        <v>96</v>
      </c>
      <c r="B56" s="21" t="s">
        <v>98</v>
      </c>
      <c r="C56" s="22" t="s">
        <v>99</v>
      </c>
      <c r="D56" s="61">
        <v>0</v>
      </c>
      <c r="E56" s="61">
        <v>8.0919099999999994E-2</v>
      </c>
      <c r="F56" s="61">
        <v>0</v>
      </c>
      <c r="G56" s="61">
        <f t="shared" si="3"/>
        <v>-8.0919099999999994E-2</v>
      </c>
      <c r="H56" s="43">
        <f t="shared" si="7"/>
        <v>0</v>
      </c>
      <c r="I56" s="43">
        <f t="shared" si="8"/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4">
        <v>0</v>
      </c>
      <c r="R56" s="61">
        <v>0</v>
      </c>
      <c r="S56" s="61">
        <f t="shared" si="4"/>
        <v>-8.0919099999999994E-2</v>
      </c>
      <c r="T56" s="61">
        <f t="shared" si="5"/>
        <v>0</v>
      </c>
      <c r="U56" s="69">
        <v>0</v>
      </c>
      <c r="V56" s="54" t="s">
        <v>795</v>
      </c>
    </row>
    <row r="57" spans="1:22" ht="30" x14ac:dyDescent="0.25">
      <c r="A57" s="23" t="s">
        <v>96</v>
      </c>
      <c r="B57" s="29" t="s">
        <v>100</v>
      </c>
      <c r="C57" s="30" t="s">
        <v>101</v>
      </c>
      <c r="D57" s="61">
        <v>0</v>
      </c>
      <c r="E57" s="61">
        <v>0.16363718999999999</v>
      </c>
      <c r="F57" s="61">
        <v>0</v>
      </c>
      <c r="G57" s="61">
        <f t="shared" si="3"/>
        <v>-0.16363718999999999</v>
      </c>
      <c r="H57" s="43">
        <f t="shared" si="7"/>
        <v>0</v>
      </c>
      <c r="I57" s="43">
        <f t="shared" si="8"/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61">
        <v>0</v>
      </c>
      <c r="Q57" s="64">
        <v>0</v>
      </c>
      <c r="R57" s="61">
        <v>0</v>
      </c>
      <c r="S57" s="61">
        <f t="shared" si="4"/>
        <v>-0.16363718999999999</v>
      </c>
      <c r="T57" s="61">
        <f t="shared" si="5"/>
        <v>0</v>
      </c>
      <c r="U57" s="69">
        <v>0</v>
      </c>
      <c r="V57" s="54" t="s">
        <v>795</v>
      </c>
    </row>
    <row r="58" spans="1:22" ht="30" x14ac:dyDescent="0.25">
      <c r="A58" s="23" t="s">
        <v>96</v>
      </c>
      <c r="B58" s="29" t="s">
        <v>102</v>
      </c>
      <c r="C58" s="30" t="s">
        <v>103</v>
      </c>
      <c r="D58" s="61">
        <v>0</v>
      </c>
      <c r="E58" s="61">
        <v>0.64242292999999995</v>
      </c>
      <c r="F58" s="61">
        <v>0</v>
      </c>
      <c r="G58" s="61">
        <f t="shared" si="3"/>
        <v>-0.64242292999999995</v>
      </c>
      <c r="H58" s="43">
        <f t="shared" si="7"/>
        <v>0</v>
      </c>
      <c r="I58" s="43">
        <f t="shared" si="8"/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4">
        <v>0</v>
      </c>
      <c r="R58" s="61">
        <v>0</v>
      </c>
      <c r="S58" s="61">
        <f t="shared" si="4"/>
        <v>-0.64242292999999995</v>
      </c>
      <c r="T58" s="61">
        <f t="shared" si="5"/>
        <v>0</v>
      </c>
      <c r="U58" s="69">
        <v>0</v>
      </c>
      <c r="V58" s="54" t="s">
        <v>795</v>
      </c>
    </row>
    <row r="59" spans="1:22" ht="30" x14ac:dyDescent="0.25">
      <c r="A59" s="23" t="s">
        <v>96</v>
      </c>
      <c r="B59" s="29" t="s">
        <v>104</v>
      </c>
      <c r="C59" s="30" t="s">
        <v>105</v>
      </c>
      <c r="D59" s="61">
        <v>0</v>
      </c>
      <c r="E59" s="61">
        <v>0.47307674999999993</v>
      </c>
      <c r="F59" s="61">
        <v>0</v>
      </c>
      <c r="G59" s="61">
        <f t="shared" si="3"/>
        <v>-0.47307674999999993</v>
      </c>
      <c r="H59" s="43">
        <f t="shared" si="7"/>
        <v>0</v>
      </c>
      <c r="I59" s="43">
        <f t="shared" si="8"/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4">
        <v>0</v>
      </c>
      <c r="R59" s="61">
        <v>0</v>
      </c>
      <c r="S59" s="61">
        <f t="shared" si="4"/>
        <v>-0.47307674999999993</v>
      </c>
      <c r="T59" s="61">
        <f t="shared" si="5"/>
        <v>0</v>
      </c>
      <c r="U59" s="69">
        <v>0</v>
      </c>
      <c r="V59" s="54" t="s">
        <v>795</v>
      </c>
    </row>
    <row r="60" spans="1:22" ht="30" x14ac:dyDescent="0.25">
      <c r="A60" s="23" t="s">
        <v>96</v>
      </c>
      <c r="B60" s="29" t="s">
        <v>106</v>
      </c>
      <c r="C60" s="30" t="s">
        <v>107</v>
      </c>
      <c r="D60" s="61">
        <v>0</v>
      </c>
      <c r="E60" s="61">
        <v>0.36508249000000004</v>
      </c>
      <c r="F60" s="61">
        <v>0</v>
      </c>
      <c r="G60" s="61">
        <f t="shared" si="3"/>
        <v>-0.36508249000000004</v>
      </c>
      <c r="H60" s="43">
        <f t="shared" si="7"/>
        <v>0</v>
      </c>
      <c r="I60" s="43">
        <f t="shared" si="8"/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4">
        <v>0</v>
      </c>
      <c r="R60" s="61">
        <v>0</v>
      </c>
      <c r="S60" s="61">
        <f t="shared" si="4"/>
        <v>-0.36508249000000004</v>
      </c>
      <c r="T60" s="61">
        <f t="shared" si="5"/>
        <v>0</v>
      </c>
      <c r="U60" s="69">
        <v>0</v>
      </c>
      <c r="V60" s="54" t="s">
        <v>795</v>
      </c>
    </row>
    <row r="61" spans="1:22" ht="30" x14ac:dyDescent="0.25">
      <c r="A61" s="23" t="s">
        <v>96</v>
      </c>
      <c r="B61" s="31" t="s">
        <v>108</v>
      </c>
      <c r="C61" s="30" t="s">
        <v>109</v>
      </c>
      <c r="D61" s="61">
        <v>0</v>
      </c>
      <c r="E61" s="61">
        <v>0.38947725000000005</v>
      </c>
      <c r="F61" s="61">
        <v>0</v>
      </c>
      <c r="G61" s="61">
        <f t="shared" si="3"/>
        <v>-0.38947725000000005</v>
      </c>
      <c r="H61" s="43">
        <f t="shared" si="7"/>
        <v>0</v>
      </c>
      <c r="I61" s="43">
        <f t="shared" si="8"/>
        <v>2.5737017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4">
        <v>2.5737017</v>
      </c>
      <c r="R61" s="61">
        <v>0</v>
      </c>
      <c r="S61" s="61">
        <f t="shared" si="4"/>
        <v>-2.9631789500000001</v>
      </c>
      <c r="T61" s="61">
        <f t="shared" si="5"/>
        <v>2.5737017</v>
      </c>
      <c r="U61" s="69">
        <v>100</v>
      </c>
      <c r="V61" s="54" t="s">
        <v>795</v>
      </c>
    </row>
    <row r="62" spans="1:22" ht="30" x14ac:dyDescent="0.25">
      <c r="A62" s="32" t="s">
        <v>96</v>
      </c>
      <c r="B62" s="29" t="s">
        <v>110</v>
      </c>
      <c r="C62" s="30" t="s">
        <v>111</v>
      </c>
      <c r="D62" s="61">
        <v>0</v>
      </c>
      <c r="E62" s="61">
        <v>1.00599342</v>
      </c>
      <c r="F62" s="61">
        <v>0</v>
      </c>
      <c r="G62" s="61">
        <f t="shared" si="3"/>
        <v>-1.00599342</v>
      </c>
      <c r="H62" s="43">
        <f t="shared" si="7"/>
        <v>0</v>
      </c>
      <c r="I62" s="43">
        <f t="shared" si="8"/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64">
        <v>0</v>
      </c>
      <c r="R62" s="61">
        <v>0</v>
      </c>
      <c r="S62" s="61">
        <f t="shared" si="4"/>
        <v>-1.00599342</v>
      </c>
      <c r="T62" s="61">
        <f t="shared" si="5"/>
        <v>0</v>
      </c>
      <c r="U62" s="69">
        <v>0</v>
      </c>
      <c r="V62" s="54" t="s">
        <v>795</v>
      </c>
    </row>
    <row r="63" spans="1:22" ht="30" x14ac:dyDescent="0.25">
      <c r="A63" s="32" t="s">
        <v>96</v>
      </c>
      <c r="B63" s="29" t="s">
        <v>112</v>
      </c>
      <c r="C63" s="30" t="s">
        <v>113</v>
      </c>
      <c r="D63" s="61">
        <v>0</v>
      </c>
      <c r="E63" s="61">
        <v>3.9100599999999999E-2</v>
      </c>
      <c r="F63" s="61">
        <v>0</v>
      </c>
      <c r="G63" s="61">
        <f t="shared" si="3"/>
        <v>-3.9100599999999999E-2</v>
      </c>
      <c r="H63" s="43">
        <f t="shared" si="7"/>
        <v>0</v>
      </c>
      <c r="I63" s="43">
        <f t="shared" si="8"/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4">
        <v>0</v>
      </c>
      <c r="R63" s="61">
        <v>0</v>
      </c>
      <c r="S63" s="61">
        <f t="shared" si="4"/>
        <v>-3.9100599999999999E-2</v>
      </c>
      <c r="T63" s="61">
        <f t="shared" si="5"/>
        <v>0</v>
      </c>
      <c r="U63" s="69">
        <v>0</v>
      </c>
      <c r="V63" s="54" t="s">
        <v>795</v>
      </c>
    </row>
    <row r="64" spans="1:22" ht="30" x14ac:dyDescent="0.25">
      <c r="A64" s="32" t="s">
        <v>96</v>
      </c>
      <c r="B64" s="29" t="s">
        <v>114</v>
      </c>
      <c r="C64" s="30" t="s">
        <v>115</v>
      </c>
      <c r="D64" s="61">
        <v>0</v>
      </c>
      <c r="E64" s="61">
        <v>2.8558999999999994E-2</v>
      </c>
      <c r="F64" s="61">
        <v>0</v>
      </c>
      <c r="G64" s="61">
        <f t="shared" si="3"/>
        <v>-2.8558999999999994E-2</v>
      </c>
      <c r="H64" s="43">
        <f t="shared" si="7"/>
        <v>0</v>
      </c>
      <c r="I64" s="43">
        <f t="shared" si="8"/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4">
        <v>0</v>
      </c>
      <c r="R64" s="61">
        <v>0</v>
      </c>
      <c r="S64" s="61">
        <f t="shared" si="4"/>
        <v>-2.8558999999999994E-2</v>
      </c>
      <c r="T64" s="61">
        <f t="shared" si="5"/>
        <v>0</v>
      </c>
      <c r="U64" s="69">
        <v>0</v>
      </c>
      <c r="V64" s="54" t="s">
        <v>795</v>
      </c>
    </row>
    <row r="65" spans="1:22" ht="30" x14ac:dyDescent="0.25">
      <c r="A65" s="32" t="s">
        <v>96</v>
      </c>
      <c r="B65" s="29" t="s">
        <v>116</v>
      </c>
      <c r="C65" s="30" t="s">
        <v>117</v>
      </c>
      <c r="D65" s="61">
        <v>0</v>
      </c>
      <c r="E65" s="61">
        <v>4.2663140000000002E-2</v>
      </c>
      <c r="F65" s="61">
        <v>0</v>
      </c>
      <c r="G65" s="61">
        <f t="shared" si="3"/>
        <v>-4.2663140000000002E-2</v>
      </c>
      <c r="H65" s="43">
        <f t="shared" si="7"/>
        <v>0</v>
      </c>
      <c r="I65" s="43">
        <f t="shared" si="8"/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4">
        <v>0</v>
      </c>
      <c r="R65" s="61">
        <v>0</v>
      </c>
      <c r="S65" s="61">
        <f t="shared" si="4"/>
        <v>-4.2663140000000002E-2</v>
      </c>
      <c r="T65" s="61">
        <f t="shared" si="5"/>
        <v>0</v>
      </c>
      <c r="U65" s="69">
        <v>0</v>
      </c>
      <c r="V65" s="54" t="s">
        <v>795</v>
      </c>
    </row>
    <row r="66" spans="1:22" ht="45" x14ac:dyDescent="0.25">
      <c r="A66" s="32" t="s">
        <v>96</v>
      </c>
      <c r="B66" s="29" t="s">
        <v>118</v>
      </c>
      <c r="C66" s="30" t="s">
        <v>119</v>
      </c>
      <c r="D66" s="61">
        <v>0</v>
      </c>
      <c r="E66" s="61">
        <v>0</v>
      </c>
      <c r="F66" s="61">
        <v>0</v>
      </c>
      <c r="G66" s="61">
        <f t="shared" si="3"/>
        <v>0</v>
      </c>
      <c r="H66" s="43">
        <f t="shared" si="7"/>
        <v>0</v>
      </c>
      <c r="I66" s="43">
        <f t="shared" si="8"/>
        <v>1.2709295300000001</v>
      </c>
      <c r="J66" s="61">
        <v>0</v>
      </c>
      <c r="K66" s="61">
        <v>1.0644509999999999E-2</v>
      </c>
      <c r="L66" s="61">
        <v>0</v>
      </c>
      <c r="M66" s="61">
        <v>1.26028502</v>
      </c>
      <c r="N66" s="61">
        <v>0</v>
      </c>
      <c r="O66" s="61">
        <v>0</v>
      </c>
      <c r="P66" s="61">
        <v>0</v>
      </c>
      <c r="Q66" s="64">
        <v>0</v>
      </c>
      <c r="R66" s="61">
        <v>0</v>
      </c>
      <c r="S66" s="61">
        <f t="shared" si="4"/>
        <v>-1.2709295300000001</v>
      </c>
      <c r="T66" s="61">
        <f t="shared" si="5"/>
        <v>1.2709295300000001</v>
      </c>
      <c r="U66" s="69">
        <v>100</v>
      </c>
      <c r="V66" s="54" t="s">
        <v>795</v>
      </c>
    </row>
    <row r="67" spans="1:22" ht="45" x14ac:dyDescent="0.25">
      <c r="A67" s="32" t="s">
        <v>96</v>
      </c>
      <c r="B67" s="29" t="s">
        <v>120</v>
      </c>
      <c r="C67" s="30" t="s">
        <v>121</v>
      </c>
      <c r="D67" s="61">
        <v>0</v>
      </c>
      <c r="E67" s="61">
        <v>0.11240085000000001</v>
      </c>
      <c r="F67" s="61">
        <v>0</v>
      </c>
      <c r="G67" s="61">
        <f t="shared" si="3"/>
        <v>-0.11240085000000001</v>
      </c>
      <c r="H67" s="43">
        <f t="shared" si="7"/>
        <v>0</v>
      </c>
      <c r="I67" s="43">
        <f t="shared" si="8"/>
        <v>0.11240085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0.11240085</v>
      </c>
      <c r="P67" s="61">
        <v>0</v>
      </c>
      <c r="Q67" s="64">
        <v>0</v>
      </c>
      <c r="R67" s="61">
        <v>0</v>
      </c>
      <c r="S67" s="61">
        <f t="shared" si="4"/>
        <v>-0.22480169999999999</v>
      </c>
      <c r="T67" s="61">
        <f t="shared" si="5"/>
        <v>0.11240085</v>
      </c>
      <c r="U67" s="69">
        <v>100</v>
      </c>
      <c r="V67" s="54" t="s">
        <v>795</v>
      </c>
    </row>
    <row r="68" spans="1:22" ht="45" x14ac:dyDescent="0.25">
      <c r="A68" s="32" t="s">
        <v>96</v>
      </c>
      <c r="B68" s="29" t="s">
        <v>122</v>
      </c>
      <c r="C68" s="30" t="s">
        <v>123</v>
      </c>
      <c r="D68" s="61">
        <v>0</v>
      </c>
      <c r="E68" s="61">
        <v>4.4567079999999995E-2</v>
      </c>
      <c r="F68" s="61">
        <v>0</v>
      </c>
      <c r="G68" s="61">
        <f t="shared" si="3"/>
        <v>-4.4567079999999995E-2</v>
      </c>
      <c r="H68" s="43">
        <f t="shared" si="7"/>
        <v>0</v>
      </c>
      <c r="I68" s="43">
        <f t="shared" si="8"/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4">
        <v>0</v>
      </c>
      <c r="R68" s="61">
        <v>0</v>
      </c>
      <c r="S68" s="61">
        <f t="shared" si="4"/>
        <v>-4.4567079999999995E-2</v>
      </c>
      <c r="T68" s="61">
        <f t="shared" si="5"/>
        <v>0</v>
      </c>
      <c r="U68" s="69">
        <v>0</v>
      </c>
      <c r="V68" s="54" t="s">
        <v>795</v>
      </c>
    </row>
    <row r="69" spans="1:22" ht="30" x14ac:dyDescent="0.25">
      <c r="A69" s="32" t="s">
        <v>96</v>
      </c>
      <c r="B69" s="29" t="s">
        <v>124</v>
      </c>
      <c r="C69" s="30" t="s">
        <v>125</v>
      </c>
      <c r="D69" s="61">
        <v>0</v>
      </c>
      <c r="E69" s="61">
        <v>0</v>
      </c>
      <c r="F69" s="61">
        <v>0</v>
      </c>
      <c r="G69" s="61">
        <f t="shared" si="3"/>
        <v>0</v>
      </c>
      <c r="H69" s="43">
        <f t="shared" si="7"/>
        <v>0</v>
      </c>
      <c r="I69" s="43">
        <f t="shared" si="8"/>
        <v>1.6194170000000001E-2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4">
        <v>1.6194170000000001E-2</v>
      </c>
      <c r="R69" s="61">
        <v>0</v>
      </c>
      <c r="S69" s="61">
        <f t="shared" si="4"/>
        <v>-1.6194170000000001E-2</v>
      </c>
      <c r="T69" s="61">
        <f t="shared" si="5"/>
        <v>1.6194170000000001E-2</v>
      </c>
      <c r="U69" s="69">
        <v>100</v>
      </c>
      <c r="V69" s="54" t="s">
        <v>795</v>
      </c>
    </row>
    <row r="70" spans="1:22" ht="53.25" customHeight="1" x14ac:dyDescent="0.25">
      <c r="A70" s="32" t="s">
        <v>96</v>
      </c>
      <c r="B70" s="29" t="s">
        <v>793</v>
      </c>
      <c r="C70" s="30" t="s">
        <v>794</v>
      </c>
      <c r="D70" s="61">
        <v>0</v>
      </c>
      <c r="E70" s="61">
        <v>0</v>
      </c>
      <c r="F70" s="61">
        <v>0</v>
      </c>
      <c r="G70" s="61">
        <f t="shared" si="3"/>
        <v>0</v>
      </c>
      <c r="H70" s="43">
        <v>0</v>
      </c>
      <c r="I70" s="43">
        <f t="shared" ref="I70:I133" si="9">K70+M70+O70+Q70</f>
        <v>0</v>
      </c>
      <c r="J70" s="61">
        <v>0</v>
      </c>
      <c r="K70" s="61">
        <v>0</v>
      </c>
      <c r="L70" s="61">
        <v>0</v>
      </c>
      <c r="M70" s="61">
        <v>1.6194170000000001E-2</v>
      </c>
      <c r="N70" s="61">
        <v>0</v>
      </c>
      <c r="O70" s="61">
        <v>0</v>
      </c>
      <c r="P70" s="61">
        <v>0</v>
      </c>
      <c r="Q70" s="64">
        <v>-1.6194170000000001E-2</v>
      </c>
      <c r="R70" s="61">
        <v>0</v>
      </c>
      <c r="S70" s="61">
        <f t="shared" si="4"/>
        <v>0</v>
      </c>
      <c r="T70" s="61">
        <f t="shared" si="5"/>
        <v>0</v>
      </c>
      <c r="U70" s="69">
        <v>0</v>
      </c>
      <c r="V70" s="54" t="s">
        <v>795</v>
      </c>
    </row>
    <row r="71" spans="1:22" ht="90" x14ac:dyDescent="0.25">
      <c r="A71" s="32" t="s">
        <v>96</v>
      </c>
      <c r="B71" s="29" t="s">
        <v>126</v>
      </c>
      <c r="C71" s="30" t="s">
        <v>127</v>
      </c>
      <c r="D71" s="61">
        <v>0</v>
      </c>
      <c r="E71" s="61">
        <v>25.720605889999998</v>
      </c>
      <c r="F71" s="61">
        <v>0</v>
      </c>
      <c r="G71" s="61">
        <f t="shared" si="3"/>
        <v>-25.720605889999998</v>
      </c>
      <c r="H71" s="43">
        <f t="shared" ref="H71:H134" si="10">J71+L71+N71+P71</f>
        <v>0</v>
      </c>
      <c r="I71" s="43">
        <f t="shared" si="9"/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4">
        <v>0</v>
      </c>
      <c r="R71" s="61">
        <v>0</v>
      </c>
      <c r="S71" s="61">
        <f t="shared" si="4"/>
        <v>-25.720605889999998</v>
      </c>
      <c r="T71" s="61">
        <f t="shared" si="5"/>
        <v>0</v>
      </c>
      <c r="U71" s="69">
        <v>100</v>
      </c>
      <c r="V71" s="54" t="s">
        <v>795</v>
      </c>
    </row>
    <row r="72" spans="1:22" ht="30" x14ac:dyDescent="0.25">
      <c r="A72" s="32" t="s">
        <v>96</v>
      </c>
      <c r="B72" s="29" t="s">
        <v>128</v>
      </c>
      <c r="C72" s="30" t="s">
        <v>129</v>
      </c>
      <c r="D72" s="61">
        <v>0</v>
      </c>
      <c r="E72" s="61">
        <v>0</v>
      </c>
      <c r="F72" s="61">
        <v>0</v>
      </c>
      <c r="G72" s="61">
        <f t="shared" si="3"/>
        <v>0</v>
      </c>
      <c r="H72" s="43">
        <f t="shared" si="10"/>
        <v>0</v>
      </c>
      <c r="I72" s="43">
        <f t="shared" si="9"/>
        <v>7.1861400000000006E-3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4">
        <v>7.1861400000000006E-3</v>
      </c>
      <c r="R72" s="61">
        <v>0</v>
      </c>
      <c r="S72" s="61">
        <f t="shared" si="4"/>
        <v>-7.1861400000000006E-3</v>
      </c>
      <c r="T72" s="61">
        <f t="shared" si="5"/>
        <v>7.1861400000000006E-3</v>
      </c>
      <c r="U72" s="69">
        <v>100</v>
      </c>
      <c r="V72" s="54" t="s">
        <v>795</v>
      </c>
    </row>
    <row r="73" spans="1:22" ht="45" x14ac:dyDescent="0.25">
      <c r="A73" s="32" t="s">
        <v>96</v>
      </c>
      <c r="B73" s="29" t="s">
        <v>130</v>
      </c>
      <c r="C73" s="30" t="s">
        <v>131</v>
      </c>
      <c r="D73" s="61">
        <v>0</v>
      </c>
      <c r="E73" s="61">
        <v>0</v>
      </c>
      <c r="F73" s="61">
        <v>0</v>
      </c>
      <c r="G73" s="61">
        <f t="shared" si="3"/>
        <v>0</v>
      </c>
      <c r="H73" s="43">
        <f t="shared" si="10"/>
        <v>0</v>
      </c>
      <c r="I73" s="43">
        <f t="shared" si="9"/>
        <v>1.7623439999999997E-2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4">
        <v>1.7623439999999997E-2</v>
      </c>
      <c r="R73" s="61">
        <v>0</v>
      </c>
      <c r="S73" s="61">
        <f t="shared" si="4"/>
        <v>-1.7623439999999997E-2</v>
      </c>
      <c r="T73" s="61">
        <f t="shared" si="5"/>
        <v>1.7623439999999997E-2</v>
      </c>
      <c r="U73" s="69">
        <v>100</v>
      </c>
      <c r="V73" s="54" t="s">
        <v>795</v>
      </c>
    </row>
    <row r="74" spans="1:22" ht="45" x14ac:dyDescent="0.25">
      <c r="A74" s="32" t="s">
        <v>96</v>
      </c>
      <c r="B74" s="29" t="s">
        <v>132</v>
      </c>
      <c r="C74" s="30" t="s">
        <v>133</v>
      </c>
      <c r="D74" s="61">
        <v>0</v>
      </c>
      <c r="E74" s="61">
        <v>0</v>
      </c>
      <c r="F74" s="61">
        <v>0</v>
      </c>
      <c r="G74" s="61">
        <f t="shared" si="3"/>
        <v>0</v>
      </c>
      <c r="H74" s="43">
        <f t="shared" si="10"/>
        <v>0</v>
      </c>
      <c r="I74" s="43">
        <f t="shared" si="9"/>
        <v>1.451415E-2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4">
        <v>1.451415E-2</v>
      </c>
      <c r="R74" s="61">
        <v>0</v>
      </c>
      <c r="S74" s="61">
        <f t="shared" si="4"/>
        <v>-1.451415E-2</v>
      </c>
      <c r="T74" s="61">
        <f t="shared" si="5"/>
        <v>1.451415E-2</v>
      </c>
      <c r="U74" s="69">
        <v>100</v>
      </c>
      <c r="V74" s="54" t="s">
        <v>795</v>
      </c>
    </row>
    <row r="75" spans="1:22" ht="28.5" x14ac:dyDescent="0.25">
      <c r="A75" s="17" t="s">
        <v>134</v>
      </c>
      <c r="B75" s="18" t="s">
        <v>135</v>
      </c>
      <c r="C75" s="19" t="s">
        <v>31</v>
      </c>
      <c r="D75" s="62">
        <v>0</v>
      </c>
      <c r="E75" s="62">
        <v>0</v>
      </c>
      <c r="F75" s="62">
        <v>0</v>
      </c>
      <c r="G75" s="62">
        <f t="shared" si="3"/>
        <v>0</v>
      </c>
      <c r="H75" s="42">
        <f t="shared" si="10"/>
        <v>0</v>
      </c>
      <c r="I75" s="42">
        <f t="shared" si="9"/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3">
        <v>0</v>
      </c>
      <c r="R75" s="62">
        <v>0</v>
      </c>
      <c r="S75" s="62">
        <f t="shared" si="4"/>
        <v>0</v>
      </c>
      <c r="T75" s="62">
        <f t="shared" si="5"/>
        <v>0</v>
      </c>
      <c r="U75" s="70">
        <v>0</v>
      </c>
      <c r="V75" s="55" t="s">
        <v>795</v>
      </c>
    </row>
    <row r="76" spans="1:22" ht="42.75" x14ac:dyDescent="0.25">
      <c r="A76" s="17" t="s">
        <v>136</v>
      </c>
      <c r="B76" s="18" t="s">
        <v>137</v>
      </c>
      <c r="C76" s="19" t="s">
        <v>31</v>
      </c>
      <c r="D76" s="62">
        <v>0</v>
      </c>
      <c r="E76" s="62">
        <v>0</v>
      </c>
      <c r="F76" s="62">
        <v>0</v>
      </c>
      <c r="G76" s="62">
        <f t="shared" si="3"/>
        <v>0</v>
      </c>
      <c r="H76" s="42">
        <f t="shared" si="10"/>
        <v>0</v>
      </c>
      <c r="I76" s="42">
        <f t="shared" si="9"/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3">
        <v>0</v>
      </c>
      <c r="R76" s="62">
        <v>0</v>
      </c>
      <c r="S76" s="62">
        <f t="shared" si="4"/>
        <v>0</v>
      </c>
      <c r="T76" s="62">
        <f t="shared" si="5"/>
        <v>0</v>
      </c>
      <c r="U76" s="70">
        <v>0</v>
      </c>
      <c r="V76" s="55" t="s">
        <v>795</v>
      </c>
    </row>
    <row r="77" spans="1:22" ht="28.5" x14ac:dyDescent="0.25">
      <c r="A77" s="17" t="s">
        <v>138</v>
      </c>
      <c r="B77" s="18" t="s">
        <v>139</v>
      </c>
      <c r="C77" s="19" t="s">
        <v>31</v>
      </c>
      <c r="D77" s="62">
        <v>0</v>
      </c>
      <c r="E77" s="62">
        <v>0</v>
      </c>
      <c r="F77" s="62">
        <v>0</v>
      </c>
      <c r="G77" s="62">
        <f t="shared" si="3"/>
        <v>0</v>
      </c>
      <c r="H77" s="42">
        <f t="shared" si="10"/>
        <v>0</v>
      </c>
      <c r="I77" s="42">
        <f t="shared" si="9"/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3">
        <v>0</v>
      </c>
      <c r="R77" s="62">
        <v>0</v>
      </c>
      <c r="S77" s="62">
        <f t="shared" si="4"/>
        <v>0</v>
      </c>
      <c r="T77" s="62">
        <f t="shared" si="5"/>
        <v>0</v>
      </c>
      <c r="U77" s="70">
        <v>0</v>
      </c>
      <c r="V77" s="55" t="s">
        <v>795</v>
      </c>
    </row>
    <row r="78" spans="1:22" ht="28.5" x14ac:dyDescent="0.25">
      <c r="A78" s="17" t="s">
        <v>140</v>
      </c>
      <c r="B78" s="18" t="s">
        <v>141</v>
      </c>
      <c r="C78" s="19" t="s">
        <v>31</v>
      </c>
      <c r="D78" s="62">
        <v>0</v>
      </c>
      <c r="E78" s="62">
        <v>0</v>
      </c>
      <c r="F78" s="62">
        <v>0</v>
      </c>
      <c r="G78" s="62">
        <f t="shared" si="3"/>
        <v>0</v>
      </c>
      <c r="H78" s="42">
        <f t="shared" si="10"/>
        <v>0</v>
      </c>
      <c r="I78" s="42">
        <f t="shared" si="9"/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3">
        <v>0</v>
      </c>
      <c r="R78" s="62">
        <v>0</v>
      </c>
      <c r="S78" s="62">
        <f t="shared" si="4"/>
        <v>0</v>
      </c>
      <c r="T78" s="62">
        <f t="shared" si="5"/>
        <v>0</v>
      </c>
      <c r="U78" s="70">
        <v>0</v>
      </c>
      <c r="V78" s="55" t="s">
        <v>795</v>
      </c>
    </row>
    <row r="79" spans="1:22" ht="28.5" x14ac:dyDescent="0.25">
      <c r="A79" s="17" t="s">
        <v>142</v>
      </c>
      <c r="B79" s="18" t="s">
        <v>143</v>
      </c>
      <c r="C79" s="19" t="s">
        <v>31</v>
      </c>
      <c r="D79" s="62">
        <v>0</v>
      </c>
      <c r="E79" s="62">
        <v>0</v>
      </c>
      <c r="F79" s="62">
        <v>0</v>
      </c>
      <c r="G79" s="62">
        <f t="shared" si="3"/>
        <v>0</v>
      </c>
      <c r="H79" s="42">
        <f t="shared" si="10"/>
        <v>0</v>
      </c>
      <c r="I79" s="42">
        <f t="shared" si="9"/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3">
        <v>0</v>
      </c>
      <c r="R79" s="62">
        <v>0</v>
      </c>
      <c r="S79" s="62">
        <f t="shared" si="4"/>
        <v>0</v>
      </c>
      <c r="T79" s="62">
        <f t="shared" si="5"/>
        <v>0</v>
      </c>
      <c r="U79" s="70">
        <v>0</v>
      </c>
      <c r="V79" s="55" t="s">
        <v>795</v>
      </c>
    </row>
    <row r="80" spans="1:22" ht="71.25" x14ac:dyDescent="0.25">
      <c r="A80" s="17" t="s">
        <v>142</v>
      </c>
      <c r="B80" s="18" t="s">
        <v>144</v>
      </c>
      <c r="C80" s="19" t="s">
        <v>31</v>
      </c>
      <c r="D80" s="62">
        <v>0</v>
      </c>
      <c r="E80" s="62">
        <v>0</v>
      </c>
      <c r="F80" s="62">
        <v>0</v>
      </c>
      <c r="G80" s="62">
        <f t="shared" si="3"/>
        <v>0</v>
      </c>
      <c r="H80" s="42">
        <f t="shared" si="10"/>
        <v>0</v>
      </c>
      <c r="I80" s="42">
        <f t="shared" si="9"/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3">
        <v>0</v>
      </c>
      <c r="R80" s="62">
        <v>0</v>
      </c>
      <c r="S80" s="62">
        <f t="shared" si="4"/>
        <v>0</v>
      </c>
      <c r="T80" s="62">
        <f t="shared" si="5"/>
        <v>0</v>
      </c>
      <c r="U80" s="70">
        <v>0</v>
      </c>
      <c r="V80" s="55" t="s">
        <v>795</v>
      </c>
    </row>
    <row r="81" spans="1:22" ht="71.25" x14ac:dyDescent="0.25">
      <c r="A81" s="17" t="s">
        <v>142</v>
      </c>
      <c r="B81" s="18" t="s">
        <v>145</v>
      </c>
      <c r="C81" s="19" t="s">
        <v>31</v>
      </c>
      <c r="D81" s="62">
        <v>0</v>
      </c>
      <c r="E81" s="62">
        <v>0</v>
      </c>
      <c r="F81" s="62">
        <v>0</v>
      </c>
      <c r="G81" s="62">
        <f t="shared" si="3"/>
        <v>0</v>
      </c>
      <c r="H81" s="42">
        <f t="shared" si="10"/>
        <v>0</v>
      </c>
      <c r="I81" s="42">
        <f t="shared" si="9"/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3">
        <v>0</v>
      </c>
      <c r="R81" s="62">
        <v>0</v>
      </c>
      <c r="S81" s="62">
        <f t="shared" si="4"/>
        <v>0</v>
      </c>
      <c r="T81" s="62">
        <f t="shared" si="5"/>
        <v>0</v>
      </c>
      <c r="U81" s="70">
        <v>0</v>
      </c>
      <c r="V81" s="55" t="s">
        <v>795</v>
      </c>
    </row>
    <row r="82" spans="1:22" ht="71.25" x14ac:dyDescent="0.25">
      <c r="A82" s="17" t="s">
        <v>142</v>
      </c>
      <c r="B82" s="18" t="s">
        <v>146</v>
      </c>
      <c r="C82" s="19" t="s">
        <v>31</v>
      </c>
      <c r="D82" s="62">
        <v>0</v>
      </c>
      <c r="E82" s="62">
        <v>0</v>
      </c>
      <c r="F82" s="62">
        <v>0</v>
      </c>
      <c r="G82" s="62">
        <f t="shared" si="3"/>
        <v>0</v>
      </c>
      <c r="H82" s="42">
        <f t="shared" si="10"/>
        <v>0</v>
      </c>
      <c r="I82" s="42">
        <f t="shared" si="9"/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3">
        <v>0</v>
      </c>
      <c r="R82" s="62">
        <v>0</v>
      </c>
      <c r="S82" s="62">
        <f t="shared" si="4"/>
        <v>0</v>
      </c>
      <c r="T82" s="62">
        <f t="shared" si="5"/>
        <v>0</v>
      </c>
      <c r="U82" s="70">
        <v>0</v>
      </c>
      <c r="V82" s="55" t="s">
        <v>795</v>
      </c>
    </row>
    <row r="83" spans="1:22" ht="28.5" x14ac:dyDescent="0.25">
      <c r="A83" s="17" t="s">
        <v>147</v>
      </c>
      <c r="B83" s="18" t="s">
        <v>143</v>
      </c>
      <c r="C83" s="19" t="s">
        <v>31</v>
      </c>
      <c r="D83" s="62">
        <v>0</v>
      </c>
      <c r="E83" s="62">
        <v>0</v>
      </c>
      <c r="F83" s="62">
        <v>0</v>
      </c>
      <c r="G83" s="62">
        <f t="shared" si="3"/>
        <v>0</v>
      </c>
      <c r="H83" s="42">
        <f t="shared" si="10"/>
        <v>0</v>
      </c>
      <c r="I83" s="42">
        <f t="shared" si="9"/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3">
        <v>0</v>
      </c>
      <c r="R83" s="62">
        <v>0</v>
      </c>
      <c r="S83" s="62">
        <f t="shared" si="4"/>
        <v>0</v>
      </c>
      <c r="T83" s="62">
        <f t="shared" si="5"/>
        <v>0</v>
      </c>
      <c r="U83" s="70">
        <v>0</v>
      </c>
      <c r="V83" s="55" t="s">
        <v>795</v>
      </c>
    </row>
    <row r="84" spans="1:22" ht="71.25" x14ac:dyDescent="0.25">
      <c r="A84" s="17" t="s">
        <v>147</v>
      </c>
      <c r="B84" s="18" t="s">
        <v>144</v>
      </c>
      <c r="C84" s="19" t="s">
        <v>31</v>
      </c>
      <c r="D84" s="62">
        <v>0</v>
      </c>
      <c r="E84" s="62">
        <v>0</v>
      </c>
      <c r="F84" s="62">
        <v>0</v>
      </c>
      <c r="G84" s="62">
        <f t="shared" si="3"/>
        <v>0</v>
      </c>
      <c r="H84" s="42">
        <f t="shared" si="10"/>
        <v>0</v>
      </c>
      <c r="I84" s="42">
        <f t="shared" si="9"/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3">
        <v>0</v>
      </c>
      <c r="R84" s="62">
        <v>0</v>
      </c>
      <c r="S84" s="62">
        <f t="shared" si="4"/>
        <v>0</v>
      </c>
      <c r="T84" s="62">
        <f t="shared" si="5"/>
        <v>0</v>
      </c>
      <c r="U84" s="70">
        <v>0</v>
      </c>
      <c r="V84" s="55" t="s">
        <v>795</v>
      </c>
    </row>
    <row r="85" spans="1:22" ht="71.25" x14ac:dyDescent="0.25">
      <c r="A85" s="17" t="s">
        <v>147</v>
      </c>
      <c r="B85" s="18" t="s">
        <v>145</v>
      </c>
      <c r="C85" s="19" t="s">
        <v>31</v>
      </c>
      <c r="D85" s="62">
        <v>0</v>
      </c>
      <c r="E85" s="62">
        <v>0</v>
      </c>
      <c r="F85" s="62">
        <v>0</v>
      </c>
      <c r="G85" s="62">
        <f t="shared" ref="G85:G148" si="11">H85-E85</f>
        <v>0</v>
      </c>
      <c r="H85" s="42">
        <f t="shared" si="10"/>
        <v>0</v>
      </c>
      <c r="I85" s="42">
        <f t="shared" si="9"/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3">
        <v>0</v>
      </c>
      <c r="R85" s="62">
        <v>0</v>
      </c>
      <c r="S85" s="62">
        <f t="shared" ref="S85:S148" si="12">G85-I85</f>
        <v>0</v>
      </c>
      <c r="T85" s="62">
        <f t="shared" ref="T85:T148" si="13">I85-H85</f>
        <v>0</v>
      </c>
      <c r="U85" s="70">
        <v>0</v>
      </c>
      <c r="V85" s="55" t="s">
        <v>795</v>
      </c>
    </row>
    <row r="86" spans="1:22" ht="71.25" x14ac:dyDescent="0.25">
      <c r="A86" s="17" t="s">
        <v>147</v>
      </c>
      <c r="B86" s="18" t="s">
        <v>148</v>
      </c>
      <c r="C86" s="19" t="s">
        <v>31</v>
      </c>
      <c r="D86" s="62">
        <v>0</v>
      </c>
      <c r="E86" s="62">
        <v>0</v>
      </c>
      <c r="F86" s="62">
        <v>0</v>
      </c>
      <c r="G86" s="62">
        <f t="shared" si="11"/>
        <v>0</v>
      </c>
      <c r="H86" s="42">
        <f t="shared" si="10"/>
        <v>0</v>
      </c>
      <c r="I86" s="42">
        <f t="shared" si="9"/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3">
        <v>0</v>
      </c>
      <c r="R86" s="62">
        <v>0</v>
      </c>
      <c r="S86" s="62">
        <f t="shared" si="12"/>
        <v>0</v>
      </c>
      <c r="T86" s="62">
        <f t="shared" si="13"/>
        <v>0</v>
      </c>
      <c r="U86" s="70">
        <v>0</v>
      </c>
      <c r="V86" s="55" t="s">
        <v>795</v>
      </c>
    </row>
    <row r="87" spans="1:22" ht="57" x14ac:dyDescent="0.25">
      <c r="A87" s="17" t="s">
        <v>149</v>
      </c>
      <c r="B87" s="18" t="s">
        <v>150</v>
      </c>
      <c r="C87" s="19" t="s">
        <v>31</v>
      </c>
      <c r="D87" s="62">
        <f>D88+D91</f>
        <v>1.4280000000000001E-2</v>
      </c>
      <c r="E87" s="62">
        <f>E88+E91</f>
        <v>0.18611098000000001</v>
      </c>
      <c r="F87" s="62">
        <v>0</v>
      </c>
      <c r="G87" s="62">
        <f t="shared" si="11"/>
        <v>-8.0983979999999997E-2</v>
      </c>
      <c r="H87" s="42">
        <f t="shared" si="10"/>
        <v>0.10512700000000001</v>
      </c>
      <c r="I87" s="42">
        <f t="shared" si="9"/>
        <v>3.2574954900000006</v>
      </c>
      <c r="J87" s="62">
        <v>0.10512700000000001</v>
      </c>
      <c r="K87" s="62">
        <v>0.51709594000000003</v>
      </c>
      <c r="L87" s="62">
        <v>0</v>
      </c>
      <c r="M87" s="62">
        <v>0.51951345999999998</v>
      </c>
      <c r="N87" s="62">
        <v>0</v>
      </c>
      <c r="O87" s="62">
        <v>0.55054740000000002</v>
      </c>
      <c r="P87" s="62">
        <v>0</v>
      </c>
      <c r="Q87" s="63">
        <v>1.6703386900000003</v>
      </c>
      <c r="R87" s="62">
        <v>0</v>
      </c>
      <c r="S87" s="62">
        <f t="shared" si="12"/>
        <v>-3.3384794700000007</v>
      </c>
      <c r="T87" s="62">
        <f t="shared" si="13"/>
        <v>3.1523684900000006</v>
      </c>
      <c r="U87" s="70">
        <v>2998.6287918422472</v>
      </c>
      <c r="V87" s="56" t="s">
        <v>796</v>
      </c>
    </row>
    <row r="88" spans="1:22" ht="57" x14ac:dyDescent="0.25">
      <c r="A88" s="17" t="s">
        <v>151</v>
      </c>
      <c r="B88" s="18" t="s">
        <v>152</v>
      </c>
      <c r="C88" s="19" t="s">
        <v>31</v>
      </c>
      <c r="D88" s="62">
        <f>D89+D90</f>
        <v>0</v>
      </c>
      <c r="E88" s="62">
        <f>E89+E90</f>
        <v>0.10136522000000001</v>
      </c>
      <c r="F88" s="62">
        <v>0</v>
      </c>
      <c r="G88" s="62">
        <f t="shared" si="11"/>
        <v>-0.10136522000000001</v>
      </c>
      <c r="H88" s="42">
        <f t="shared" si="10"/>
        <v>0</v>
      </c>
      <c r="I88" s="42">
        <f t="shared" si="9"/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3">
        <v>0</v>
      </c>
      <c r="R88" s="62">
        <v>0</v>
      </c>
      <c r="S88" s="62">
        <f t="shared" si="12"/>
        <v>-0.10136522000000001</v>
      </c>
      <c r="T88" s="62">
        <f t="shared" si="13"/>
        <v>0</v>
      </c>
      <c r="U88" s="70">
        <v>0</v>
      </c>
      <c r="V88" s="53" t="s">
        <v>795</v>
      </c>
    </row>
    <row r="89" spans="1:22" ht="30" x14ac:dyDescent="0.25">
      <c r="A89" s="20" t="s">
        <v>151</v>
      </c>
      <c r="B89" s="29" t="s">
        <v>153</v>
      </c>
      <c r="C89" s="22" t="s">
        <v>154</v>
      </c>
      <c r="D89" s="61"/>
      <c r="E89" s="61">
        <v>5.7782670000000008E-2</v>
      </c>
      <c r="F89" s="61">
        <v>0</v>
      </c>
      <c r="G89" s="61">
        <f t="shared" si="11"/>
        <v>-5.7782670000000008E-2</v>
      </c>
      <c r="H89" s="43">
        <f t="shared" si="10"/>
        <v>0</v>
      </c>
      <c r="I89" s="43">
        <f t="shared" si="9"/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4">
        <v>0</v>
      </c>
      <c r="R89" s="61">
        <v>0</v>
      </c>
      <c r="S89" s="61">
        <f t="shared" si="12"/>
        <v>-5.7782670000000008E-2</v>
      </c>
      <c r="T89" s="61">
        <f t="shared" si="13"/>
        <v>0</v>
      </c>
      <c r="U89" s="67">
        <v>0</v>
      </c>
      <c r="V89" s="54" t="s">
        <v>795</v>
      </c>
    </row>
    <row r="90" spans="1:22" ht="30" x14ac:dyDescent="0.25">
      <c r="A90" s="20" t="s">
        <v>151</v>
      </c>
      <c r="B90" s="29" t="s">
        <v>155</v>
      </c>
      <c r="C90" s="22" t="s">
        <v>156</v>
      </c>
      <c r="D90" s="61"/>
      <c r="E90" s="61">
        <v>4.3582550000000005E-2</v>
      </c>
      <c r="F90" s="61">
        <v>0</v>
      </c>
      <c r="G90" s="61">
        <f t="shared" si="11"/>
        <v>-4.3582550000000005E-2</v>
      </c>
      <c r="H90" s="43">
        <f t="shared" si="10"/>
        <v>0</v>
      </c>
      <c r="I90" s="43">
        <f t="shared" si="9"/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4">
        <v>0</v>
      </c>
      <c r="R90" s="61">
        <v>0</v>
      </c>
      <c r="S90" s="61">
        <f t="shared" si="12"/>
        <v>-4.3582550000000005E-2</v>
      </c>
      <c r="T90" s="61">
        <f t="shared" si="13"/>
        <v>0</v>
      </c>
      <c r="U90" s="67">
        <v>0</v>
      </c>
      <c r="V90" s="54" t="s">
        <v>795</v>
      </c>
    </row>
    <row r="91" spans="1:22" ht="57" x14ac:dyDescent="0.25">
      <c r="A91" s="17" t="s">
        <v>157</v>
      </c>
      <c r="B91" s="18" t="s">
        <v>158</v>
      </c>
      <c r="C91" s="19" t="s">
        <v>31</v>
      </c>
      <c r="D91" s="62">
        <f>SUM(D92:D152)</f>
        <v>1.4280000000000001E-2</v>
      </c>
      <c r="E91" s="62">
        <f>SUM(E92:E152)</f>
        <v>8.4745760000000003E-2</v>
      </c>
      <c r="F91" s="62">
        <v>0</v>
      </c>
      <c r="G91" s="62">
        <f t="shared" si="11"/>
        <v>2.0381240000000009E-2</v>
      </c>
      <c r="H91" s="42">
        <f t="shared" si="10"/>
        <v>0.10512700000000001</v>
      </c>
      <c r="I91" s="42">
        <f t="shared" si="9"/>
        <v>3.2574954900000006</v>
      </c>
      <c r="J91" s="62">
        <v>0.10512700000000001</v>
      </c>
      <c r="K91" s="62">
        <v>0.51709594000000003</v>
      </c>
      <c r="L91" s="62">
        <v>0</v>
      </c>
      <c r="M91" s="62">
        <v>0.51951345999999998</v>
      </c>
      <c r="N91" s="62">
        <v>0</v>
      </c>
      <c r="O91" s="62">
        <v>0.55054740000000002</v>
      </c>
      <c r="P91" s="62">
        <v>0</v>
      </c>
      <c r="Q91" s="63">
        <v>1.6703386900000003</v>
      </c>
      <c r="R91" s="62">
        <v>0</v>
      </c>
      <c r="S91" s="62">
        <f t="shared" si="12"/>
        <v>-3.2371142500000007</v>
      </c>
      <c r="T91" s="62">
        <f t="shared" si="13"/>
        <v>3.1523684900000006</v>
      </c>
      <c r="U91" s="70">
        <v>2998.6287918422472</v>
      </c>
      <c r="V91" s="56" t="s">
        <v>796</v>
      </c>
    </row>
    <row r="92" spans="1:22" ht="30" x14ac:dyDescent="0.25">
      <c r="A92" s="23" t="s">
        <v>157</v>
      </c>
      <c r="B92" s="31" t="s">
        <v>159</v>
      </c>
      <c r="C92" s="25" t="s">
        <v>160</v>
      </c>
      <c r="D92" s="43">
        <v>7.1500000000000001E-3</v>
      </c>
      <c r="E92" s="61">
        <v>4.2372880000000002E-2</v>
      </c>
      <c r="F92" s="61">
        <v>0</v>
      </c>
      <c r="G92" s="61">
        <f t="shared" si="11"/>
        <v>1.0272120000000003E-2</v>
      </c>
      <c r="H92" s="43">
        <f t="shared" si="10"/>
        <v>5.2645000000000004E-2</v>
      </c>
      <c r="I92" s="43">
        <f t="shared" si="9"/>
        <v>5.2646280000000004E-2</v>
      </c>
      <c r="J92" s="61">
        <v>5.2645000000000004E-2</v>
      </c>
      <c r="K92" s="61">
        <v>5.2646280000000004E-2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4">
        <v>0</v>
      </c>
      <c r="R92" s="61">
        <v>0</v>
      </c>
      <c r="S92" s="61">
        <f t="shared" si="12"/>
        <v>-4.2374160000000001E-2</v>
      </c>
      <c r="T92" s="61">
        <f t="shared" si="13"/>
        <v>1.2799999999993372E-6</v>
      </c>
      <c r="U92" s="67">
        <v>0</v>
      </c>
      <c r="V92" s="57" t="s">
        <v>796</v>
      </c>
    </row>
    <row r="93" spans="1:22" ht="30" x14ac:dyDescent="0.25">
      <c r="A93" s="23" t="s">
        <v>157</v>
      </c>
      <c r="B93" s="31" t="s">
        <v>161</v>
      </c>
      <c r="C93" s="25" t="s">
        <v>162</v>
      </c>
      <c r="D93" s="61">
        <v>0</v>
      </c>
      <c r="E93" s="61">
        <v>0</v>
      </c>
      <c r="F93" s="61">
        <v>0</v>
      </c>
      <c r="G93" s="61">
        <f t="shared" si="11"/>
        <v>0</v>
      </c>
      <c r="H93" s="43">
        <f t="shared" si="10"/>
        <v>0</v>
      </c>
      <c r="I93" s="43">
        <f t="shared" si="9"/>
        <v>6.3550699999999991E-3</v>
      </c>
      <c r="J93" s="61">
        <v>0</v>
      </c>
      <c r="K93" s="61">
        <v>6.3550699999999991E-3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4">
        <v>0</v>
      </c>
      <c r="R93" s="61">
        <v>0</v>
      </c>
      <c r="S93" s="61">
        <f t="shared" si="12"/>
        <v>-6.3550699999999991E-3</v>
      </c>
      <c r="T93" s="61">
        <f t="shared" si="13"/>
        <v>6.3550699999999991E-3</v>
      </c>
      <c r="U93" s="67">
        <v>0</v>
      </c>
      <c r="V93" s="57" t="s">
        <v>796</v>
      </c>
    </row>
    <row r="94" spans="1:22" ht="30" x14ac:dyDescent="0.25">
      <c r="A94" s="23" t="s">
        <v>157</v>
      </c>
      <c r="B94" s="31" t="s">
        <v>163</v>
      </c>
      <c r="C94" s="25" t="s">
        <v>164</v>
      </c>
      <c r="D94" s="61">
        <v>0</v>
      </c>
      <c r="E94" s="61">
        <v>0</v>
      </c>
      <c r="F94" s="61">
        <v>0</v>
      </c>
      <c r="G94" s="61">
        <f t="shared" si="11"/>
        <v>0</v>
      </c>
      <c r="H94" s="43">
        <f t="shared" si="10"/>
        <v>0</v>
      </c>
      <c r="I94" s="43">
        <f t="shared" si="9"/>
        <v>0.33318434000000002</v>
      </c>
      <c r="J94" s="61">
        <v>0</v>
      </c>
      <c r="K94" s="61">
        <v>0.33318434000000002</v>
      </c>
      <c r="L94" s="61">
        <v>0</v>
      </c>
      <c r="M94" s="61">
        <v>0</v>
      </c>
      <c r="N94" s="61">
        <v>0</v>
      </c>
      <c r="O94" s="61">
        <v>0</v>
      </c>
      <c r="P94" s="61">
        <v>0</v>
      </c>
      <c r="Q94" s="64">
        <v>0</v>
      </c>
      <c r="R94" s="61">
        <v>0</v>
      </c>
      <c r="S94" s="61">
        <f t="shared" si="12"/>
        <v>-0.33318434000000002</v>
      </c>
      <c r="T94" s="61">
        <f t="shared" si="13"/>
        <v>0.33318434000000002</v>
      </c>
      <c r="U94" s="67">
        <v>0</v>
      </c>
      <c r="V94" s="57" t="s">
        <v>796</v>
      </c>
    </row>
    <row r="95" spans="1:22" ht="30" x14ac:dyDescent="0.25">
      <c r="A95" s="23" t="s">
        <v>157</v>
      </c>
      <c r="B95" s="31" t="s">
        <v>165</v>
      </c>
      <c r="C95" s="25" t="s">
        <v>166</v>
      </c>
      <c r="D95" s="61">
        <v>0</v>
      </c>
      <c r="E95" s="61">
        <v>0</v>
      </c>
      <c r="F95" s="61">
        <v>0</v>
      </c>
      <c r="G95" s="61">
        <f t="shared" si="11"/>
        <v>0</v>
      </c>
      <c r="H95" s="43">
        <f t="shared" si="10"/>
        <v>0</v>
      </c>
      <c r="I95" s="43">
        <f t="shared" si="9"/>
        <v>3.4368929999999999E-2</v>
      </c>
      <c r="J95" s="61">
        <v>0</v>
      </c>
      <c r="K95" s="61">
        <v>3.4368929999999999E-2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4">
        <v>0</v>
      </c>
      <c r="R95" s="61">
        <v>0</v>
      </c>
      <c r="S95" s="61">
        <f t="shared" si="12"/>
        <v>-3.4368929999999999E-2</v>
      </c>
      <c r="T95" s="61">
        <f t="shared" si="13"/>
        <v>3.4368929999999999E-2</v>
      </c>
      <c r="U95" s="67">
        <v>0</v>
      </c>
      <c r="V95" s="57" t="s">
        <v>796</v>
      </c>
    </row>
    <row r="96" spans="1:22" ht="30" x14ac:dyDescent="0.25">
      <c r="A96" s="23" t="s">
        <v>157</v>
      </c>
      <c r="B96" s="31" t="s">
        <v>167</v>
      </c>
      <c r="C96" s="25" t="s">
        <v>168</v>
      </c>
      <c r="D96" s="61">
        <v>0</v>
      </c>
      <c r="E96" s="61">
        <v>0</v>
      </c>
      <c r="F96" s="61">
        <v>0</v>
      </c>
      <c r="G96" s="61">
        <f t="shared" si="11"/>
        <v>0</v>
      </c>
      <c r="H96" s="43">
        <f t="shared" si="10"/>
        <v>0</v>
      </c>
      <c r="I96" s="43">
        <f t="shared" si="9"/>
        <v>2.3208940000000001E-2</v>
      </c>
      <c r="J96" s="61">
        <v>0</v>
      </c>
      <c r="K96" s="61">
        <v>0</v>
      </c>
      <c r="L96" s="61">
        <v>0</v>
      </c>
      <c r="M96" s="61">
        <v>2.3208940000000001E-2</v>
      </c>
      <c r="N96" s="61">
        <v>0</v>
      </c>
      <c r="O96" s="61">
        <v>0</v>
      </c>
      <c r="P96" s="61">
        <v>0</v>
      </c>
      <c r="Q96" s="64">
        <v>0</v>
      </c>
      <c r="R96" s="61">
        <v>0</v>
      </c>
      <c r="S96" s="61">
        <f t="shared" si="12"/>
        <v>-2.3208940000000001E-2</v>
      </c>
      <c r="T96" s="61">
        <f t="shared" si="13"/>
        <v>2.3208940000000001E-2</v>
      </c>
      <c r="U96" s="67">
        <v>0</v>
      </c>
      <c r="V96" s="57" t="s">
        <v>796</v>
      </c>
    </row>
    <row r="97" spans="1:22" ht="30" x14ac:dyDescent="0.25">
      <c r="A97" s="23" t="s">
        <v>157</v>
      </c>
      <c r="B97" s="31" t="s">
        <v>169</v>
      </c>
      <c r="C97" s="25" t="s">
        <v>170</v>
      </c>
      <c r="D97" s="61">
        <v>0</v>
      </c>
      <c r="E97" s="61">
        <v>0</v>
      </c>
      <c r="F97" s="61">
        <v>0</v>
      </c>
      <c r="G97" s="61">
        <f t="shared" si="11"/>
        <v>0</v>
      </c>
      <c r="H97" s="43">
        <f t="shared" si="10"/>
        <v>0</v>
      </c>
      <c r="I97" s="43">
        <f t="shared" si="9"/>
        <v>2.9795499999999999E-2</v>
      </c>
      <c r="J97" s="61">
        <v>0</v>
      </c>
      <c r="K97" s="61">
        <v>0</v>
      </c>
      <c r="L97" s="61">
        <v>0</v>
      </c>
      <c r="M97" s="61">
        <v>2.9795499999999999E-2</v>
      </c>
      <c r="N97" s="61">
        <v>0</v>
      </c>
      <c r="O97" s="61">
        <v>0</v>
      </c>
      <c r="P97" s="61">
        <v>0</v>
      </c>
      <c r="Q97" s="64">
        <v>0</v>
      </c>
      <c r="R97" s="61">
        <v>0</v>
      </c>
      <c r="S97" s="61">
        <f t="shared" si="12"/>
        <v>-2.9795499999999999E-2</v>
      </c>
      <c r="T97" s="61">
        <f t="shared" si="13"/>
        <v>2.9795499999999999E-2</v>
      </c>
      <c r="U97" s="67">
        <v>0</v>
      </c>
      <c r="V97" s="57" t="s">
        <v>796</v>
      </c>
    </row>
    <row r="98" spans="1:22" ht="30" x14ac:dyDescent="0.25">
      <c r="A98" s="23" t="s">
        <v>157</v>
      </c>
      <c r="B98" s="31" t="s">
        <v>171</v>
      </c>
      <c r="C98" s="25" t="s">
        <v>172</v>
      </c>
      <c r="D98" s="61">
        <v>0</v>
      </c>
      <c r="E98" s="61">
        <v>0</v>
      </c>
      <c r="F98" s="61">
        <v>0</v>
      </c>
      <c r="G98" s="61">
        <f t="shared" si="11"/>
        <v>0</v>
      </c>
      <c r="H98" s="43">
        <f t="shared" si="10"/>
        <v>0</v>
      </c>
      <c r="I98" s="43">
        <f t="shared" si="9"/>
        <v>4.1477390000000003E-2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4.1477390000000003E-2</v>
      </c>
      <c r="P98" s="61">
        <v>0</v>
      </c>
      <c r="Q98" s="64">
        <v>0</v>
      </c>
      <c r="R98" s="61">
        <v>0</v>
      </c>
      <c r="S98" s="61">
        <f t="shared" si="12"/>
        <v>-4.1477390000000003E-2</v>
      </c>
      <c r="T98" s="61">
        <f t="shared" si="13"/>
        <v>4.1477390000000003E-2</v>
      </c>
      <c r="U98" s="67">
        <v>0</v>
      </c>
      <c r="V98" s="57" t="s">
        <v>796</v>
      </c>
    </row>
    <row r="99" spans="1:22" ht="30" x14ac:dyDescent="0.25">
      <c r="A99" s="23" t="s">
        <v>157</v>
      </c>
      <c r="B99" s="31" t="s">
        <v>173</v>
      </c>
      <c r="C99" s="25" t="s">
        <v>174</v>
      </c>
      <c r="D99" s="61">
        <v>0</v>
      </c>
      <c r="E99" s="61">
        <v>0</v>
      </c>
      <c r="F99" s="61">
        <v>0</v>
      </c>
      <c r="G99" s="61">
        <f t="shared" si="11"/>
        <v>0</v>
      </c>
      <c r="H99" s="43">
        <f t="shared" si="10"/>
        <v>0</v>
      </c>
      <c r="I99" s="43">
        <f t="shared" si="9"/>
        <v>3.3335840000000005E-2</v>
      </c>
      <c r="J99" s="61">
        <v>0</v>
      </c>
      <c r="K99" s="61">
        <v>0</v>
      </c>
      <c r="L99" s="61">
        <v>0</v>
      </c>
      <c r="M99" s="61">
        <v>0</v>
      </c>
      <c r="N99" s="61">
        <v>0</v>
      </c>
      <c r="O99" s="61">
        <v>3.3335840000000005E-2</v>
      </c>
      <c r="P99" s="61">
        <v>0</v>
      </c>
      <c r="Q99" s="64">
        <v>0</v>
      </c>
      <c r="R99" s="61">
        <v>0</v>
      </c>
      <c r="S99" s="61">
        <f t="shared" si="12"/>
        <v>-3.3335840000000005E-2</v>
      </c>
      <c r="T99" s="61">
        <f t="shared" si="13"/>
        <v>3.3335840000000005E-2</v>
      </c>
      <c r="U99" s="67">
        <v>0</v>
      </c>
      <c r="V99" s="57" t="s">
        <v>796</v>
      </c>
    </row>
    <row r="100" spans="1:22" ht="30" x14ac:dyDescent="0.25">
      <c r="A100" s="23" t="s">
        <v>157</v>
      </c>
      <c r="B100" s="31" t="s">
        <v>175</v>
      </c>
      <c r="C100" s="25" t="s">
        <v>176</v>
      </c>
      <c r="D100" s="61">
        <v>0</v>
      </c>
      <c r="E100" s="61">
        <v>0</v>
      </c>
      <c r="F100" s="61">
        <v>0</v>
      </c>
      <c r="G100" s="61">
        <f t="shared" si="11"/>
        <v>0</v>
      </c>
      <c r="H100" s="43">
        <f t="shared" si="10"/>
        <v>0</v>
      </c>
      <c r="I100" s="43">
        <f t="shared" si="9"/>
        <v>7.0704739999999988E-2</v>
      </c>
      <c r="J100" s="61">
        <v>0</v>
      </c>
      <c r="K100" s="61">
        <v>0</v>
      </c>
      <c r="L100" s="61">
        <v>0</v>
      </c>
      <c r="M100" s="61">
        <v>0</v>
      </c>
      <c r="N100" s="61">
        <v>0</v>
      </c>
      <c r="O100" s="61">
        <v>3.8702529999999999E-2</v>
      </c>
      <c r="P100" s="61">
        <v>0</v>
      </c>
      <c r="Q100" s="64">
        <v>3.2002209999999996E-2</v>
      </c>
      <c r="R100" s="61">
        <v>0</v>
      </c>
      <c r="S100" s="61">
        <f t="shared" si="12"/>
        <v>-7.0704739999999988E-2</v>
      </c>
      <c r="T100" s="61">
        <f t="shared" si="13"/>
        <v>7.0704739999999988E-2</v>
      </c>
      <c r="U100" s="67">
        <v>0</v>
      </c>
      <c r="V100" s="57" t="s">
        <v>796</v>
      </c>
    </row>
    <row r="101" spans="1:22" ht="30" x14ac:dyDescent="0.25">
      <c r="A101" s="23" t="s">
        <v>157</v>
      </c>
      <c r="B101" s="31" t="s">
        <v>177</v>
      </c>
      <c r="C101" s="25" t="s">
        <v>178</v>
      </c>
      <c r="D101" s="61">
        <v>0</v>
      </c>
      <c r="E101" s="61">
        <v>0</v>
      </c>
      <c r="F101" s="61">
        <v>0</v>
      </c>
      <c r="G101" s="61">
        <f t="shared" si="11"/>
        <v>0</v>
      </c>
      <c r="H101" s="43">
        <f t="shared" si="10"/>
        <v>0</v>
      </c>
      <c r="I101" s="43">
        <f t="shared" si="9"/>
        <v>1.8121249999999998E-2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1.8121249999999998E-2</v>
      </c>
      <c r="P101" s="61">
        <v>0</v>
      </c>
      <c r="Q101" s="64">
        <v>0</v>
      </c>
      <c r="R101" s="61">
        <v>0</v>
      </c>
      <c r="S101" s="61">
        <f t="shared" si="12"/>
        <v>-1.8121249999999998E-2</v>
      </c>
      <c r="T101" s="61">
        <f t="shared" si="13"/>
        <v>1.8121249999999998E-2</v>
      </c>
      <c r="U101" s="67">
        <v>0</v>
      </c>
      <c r="V101" s="57" t="s">
        <v>796</v>
      </c>
    </row>
    <row r="102" spans="1:22" ht="30" x14ac:dyDescent="0.25">
      <c r="A102" s="23" t="s">
        <v>157</v>
      </c>
      <c r="B102" s="31" t="s">
        <v>179</v>
      </c>
      <c r="C102" s="25" t="s">
        <v>180</v>
      </c>
      <c r="D102" s="61">
        <v>0</v>
      </c>
      <c r="E102" s="61">
        <v>0</v>
      </c>
      <c r="F102" s="61">
        <v>0</v>
      </c>
      <c r="G102" s="61">
        <f t="shared" si="11"/>
        <v>0</v>
      </c>
      <c r="H102" s="43">
        <f t="shared" si="10"/>
        <v>0</v>
      </c>
      <c r="I102" s="43">
        <f t="shared" si="9"/>
        <v>3.0926930000000002E-2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3.0926930000000002E-2</v>
      </c>
      <c r="P102" s="61">
        <v>0</v>
      </c>
      <c r="Q102" s="64">
        <v>0</v>
      </c>
      <c r="R102" s="61">
        <v>0</v>
      </c>
      <c r="S102" s="61">
        <f t="shared" si="12"/>
        <v>-3.0926930000000002E-2</v>
      </c>
      <c r="T102" s="61">
        <f t="shared" si="13"/>
        <v>3.0926930000000002E-2</v>
      </c>
      <c r="U102" s="67">
        <v>0</v>
      </c>
      <c r="V102" s="57" t="s">
        <v>796</v>
      </c>
    </row>
    <row r="103" spans="1:22" ht="30" x14ac:dyDescent="0.25">
      <c r="A103" s="23" t="s">
        <v>157</v>
      </c>
      <c r="B103" s="31" t="s">
        <v>181</v>
      </c>
      <c r="C103" s="25" t="s">
        <v>182</v>
      </c>
      <c r="D103" s="61">
        <v>0</v>
      </c>
      <c r="E103" s="61">
        <v>0</v>
      </c>
      <c r="F103" s="61">
        <v>0</v>
      </c>
      <c r="G103" s="61">
        <f t="shared" si="11"/>
        <v>0</v>
      </c>
      <c r="H103" s="43">
        <f t="shared" si="10"/>
        <v>0</v>
      </c>
      <c r="I103" s="43">
        <f t="shared" si="9"/>
        <v>2.812825E-2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2.812825E-2</v>
      </c>
      <c r="P103" s="61">
        <v>0</v>
      </c>
      <c r="Q103" s="64">
        <v>0</v>
      </c>
      <c r="R103" s="61">
        <v>0</v>
      </c>
      <c r="S103" s="61">
        <f t="shared" si="12"/>
        <v>-2.812825E-2</v>
      </c>
      <c r="T103" s="61">
        <f t="shared" si="13"/>
        <v>2.812825E-2</v>
      </c>
      <c r="U103" s="67">
        <v>0</v>
      </c>
      <c r="V103" s="57" t="s">
        <v>796</v>
      </c>
    </row>
    <row r="104" spans="1:22" ht="30" x14ac:dyDescent="0.25">
      <c r="A104" s="23" t="s">
        <v>157</v>
      </c>
      <c r="B104" s="31" t="s">
        <v>183</v>
      </c>
      <c r="C104" s="25" t="s">
        <v>184</v>
      </c>
      <c r="D104" s="61">
        <v>0</v>
      </c>
      <c r="E104" s="61">
        <v>0</v>
      </c>
      <c r="F104" s="61">
        <v>0</v>
      </c>
      <c r="G104" s="61">
        <f t="shared" si="11"/>
        <v>0</v>
      </c>
      <c r="H104" s="43">
        <f t="shared" si="10"/>
        <v>0</v>
      </c>
      <c r="I104" s="43">
        <f t="shared" si="9"/>
        <v>4.9579659999999998E-2</v>
      </c>
      <c r="J104" s="61">
        <v>0</v>
      </c>
      <c r="K104" s="61">
        <v>0</v>
      </c>
      <c r="L104" s="61">
        <v>0</v>
      </c>
      <c r="M104" s="61">
        <v>0</v>
      </c>
      <c r="N104" s="61">
        <v>0</v>
      </c>
      <c r="O104" s="61">
        <v>4.9579659999999998E-2</v>
      </c>
      <c r="P104" s="61">
        <v>0</v>
      </c>
      <c r="Q104" s="64">
        <v>0</v>
      </c>
      <c r="R104" s="61">
        <v>0</v>
      </c>
      <c r="S104" s="61">
        <f t="shared" si="12"/>
        <v>-4.9579659999999998E-2</v>
      </c>
      <c r="T104" s="61">
        <f t="shared" si="13"/>
        <v>4.9579659999999998E-2</v>
      </c>
      <c r="U104" s="67">
        <v>0</v>
      </c>
      <c r="V104" s="57" t="s">
        <v>796</v>
      </c>
    </row>
    <row r="105" spans="1:22" ht="30" x14ac:dyDescent="0.25">
      <c r="A105" s="23" t="s">
        <v>157</v>
      </c>
      <c r="B105" s="31" t="s">
        <v>185</v>
      </c>
      <c r="C105" s="25" t="s">
        <v>186</v>
      </c>
      <c r="D105" s="61">
        <v>0</v>
      </c>
      <c r="E105" s="61">
        <v>0</v>
      </c>
      <c r="F105" s="61">
        <v>0</v>
      </c>
      <c r="G105" s="61">
        <f t="shared" si="11"/>
        <v>0</v>
      </c>
      <c r="H105" s="43">
        <f t="shared" si="10"/>
        <v>0</v>
      </c>
      <c r="I105" s="43">
        <f t="shared" si="9"/>
        <v>4.4902600000000001E-2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4.4902600000000001E-2</v>
      </c>
      <c r="P105" s="61">
        <v>0</v>
      </c>
      <c r="Q105" s="64">
        <v>0</v>
      </c>
      <c r="R105" s="61">
        <v>0</v>
      </c>
      <c r="S105" s="61">
        <f t="shared" si="12"/>
        <v>-4.4902600000000001E-2</v>
      </c>
      <c r="T105" s="61">
        <f t="shared" si="13"/>
        <v>4.4902600000000001E-2</v>
      </c>
      <c r="U105" s="67">
        <v>0</v>
      </c>
      <c r="V105" s="57" t="s">
        <v>796</v>
      </c>
    </row>
    <row r="106" spans="1:22" ht="30" x14ac:dyDescent="0.25">
      <c r="A106" s="23" t="s">
        <v>157</v>
      </c>
      <c r="B106" s="31" t="s">
        <v>187</v>
      </c>
      <c r="C106" s="25" t="s">
        <v>188</v>
      </c>
      <c r="D106" s="61">
        <v>0</v>
      </c>
      <c r="E106" s="61">
        <v>0</v>
      </c>
      <c r="F106" s="61">
        <v>0</v>
      </c>
      <c r="G106" s="61">
        <f t="shared" si="11"/>
        <v>0</v>
      </c>
      <c r="H106" s="43">
        <f t="shared" si="10"/>
        <v>0</v>
      </c>
      <c r="I106" s="43">
        <f t="shared" si="9"/>
        <v>0.24808887000000002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64">
        <v>0.24808887000000002</v>
      </c>
      <c r="R106" s="61">
        <v>0</v>
      </c>
      <c r="S106" s="61">
        <f t="shared" si="12"/>
        <v>-0.24808887000000002</v>
      </c>
      <c r="T106" s="61">
        <f t="shared" si="13"/>
        <v>0.24808887000000002</v>
      </c>
      <c r="U106" s="67">
        <v>0</v>
      </c>
      <c r="V106" s="57" t="s">
        <v>796</v>
      </c>
    </row>
    <row r="107" spans="1:22" ht="30" x14ac:dyDescent="0.25">
      <c r="A107" s="23" t="s">
        <v>157</v>
      </c>
      <c r="B107" s="31" t="s">
        <v>189</v>
      </c>
      <c r="C107" s="25" t="s">
        <v>190</v>
      </c>
      <c r="D107" s="61">
        <v>0</v>
      </c>
      <c r="E107" s="61">
        <v>0</v>
      </c>
      <c r="F107" s="61">
        <v>0</v>
      </c>
      <c r="G107" s="61">
        <f t="shared" si="11"/>
        <v>0</v>
      </c>
      <c r="H107" s="43">
        <f t="shared" si="10"/>
        <v>0</v>
      </c>
      <c r="I107" s="43">
        <f t="shared" si="9"/>
        <v>9.4760979999999995E-2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4">
        <v>9.4760979999999995E-2</v>
      </c>
      <c r="R107" s="61">
        <v>0</v>
      </c>
      <c r="S107" s="61">
        <f t="shared" si="12"/>
        <v>-9.4760979999999995E-2</v>
      </c>
      <c r="T107" s="61">
        <f t="shared" si="13"/>
        <v>9.4760979999999995E-2</v>
      </c>
      <c r="U107" s="67">
        <v>0</v>
      </c>
      <c r="V107" s="57" t="s">
        <v>796</v>
      </c>
    </row>
    <row r="108" spans="1:22" ht="30" x14ac:dyDescent="0.25">
      <c r="A108" s="23" t="s">
        <v>157</v>
      </c>
      <c r="B108" s="31" t="s">
        <v>191</v>
      </c>
      <c r="C108" s="25" t="s">
        <v>192</v>
      </c>
      <c r="D108" s="61">
        <v>0</v>
      </c>
      <c r="E108" s="61">
        <v>0</v>
      </c>
      <c r="F108" s="61">
        <v>0</v>
      </c>
      <c r="G108" s="61">
        <f t="shared" si="11"/>
        <v>0</v>
      </c>
      <c r="H108" s="43">
        <f t="shared" si="10"/>
        <v>0</v>
      </c>
      <c r="I108" s="43">
        <f t="shared" si="9"/>
        <v>5.8420729999999997E-2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4">
        <v>5.8420729999999997E-2</v>
      </c>
      <c r="R108" s="61">
        <v>0</v>
      </c>
      <c r="S108" s="61">
        <f t="shared" si="12"/>
        <v>-5.8420729999999997E-2</v>
      </c>
      <c r="T108" s="61">
        <f t="shared" si="13"/>
        <v>5.8420729999999997E-2</v>
      </c>
      <c r="U108" s="67">
        <v>0</v>
      </c>
      <c r="V108" s="57" t="s">
        <v>796</v>
      </c>
    </row>
    <row r="109" spans="1:22" ht="30" x14ac:dyDescent="0.25">
      <c r="A109" s="23" t="s">
        <v>157</v>
      </c>
      <c r="B109" s="31" t="s">
        <v>193</v>
      </c>
      <c r="C109" s="25" t="s">
        <v>194</v>
      </c>
      <c r="D109" s="61">
        <v>0</v>
      </c>
      <c r="E109" s="61">
        <v>0</v>
      </c>
      <c r="F109" s="61">
        <v>0</v>
      </c>
      <c r="G109" s="61">
        <f t="shared" si="11"/>
        <v>0</v>
      </c>
      <c r="H109" s="43">
        <f t="shared" si="10"/>
        <v>0</v>
      </c>
      <c r="I109" s="43">
        <f t="shared" si="9"/>
        <v>3.7696859999999999E-2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4">
        <v>3.7696859999999999E-2</v>
      </c>
      <c r="R109" s="61">
        <v>0</v>
      </c>
      <c r="S109" s="61">
        <f t="shared" si="12"/>
        <v>-3.7696859999999999E-2</v>
      </c>
      <c r="T109" s="61">
        <f t="shared" si="13"/>
        <v>3.7696859999999999E-2</v>
      </c>
      <c r="U109" s="67">
        <v>0</v>
      </c>
      <c r="V109" s="57" t="s">
        <v>796</v>
      </c>
    </row>
    <row r="110" spans="1:22" ht="30" x14ac:dyDescent="0.25">
      <c r="A110" s="23" t="s">
        <v>157</v>
      </c>
      <c r="B110" s="31" t="s">
        <v>195</v>
      </c>
      <c r="C110" s="25" t="s">
        <v>196</v>
      </c>
      <c r="D110" s="61">
        <v>0</v>
      </c>
      <c r="E110" s="61">
        <v>0</v>
      </c>
      <c r="F110" s="61">
        <v>0</v>
      </c>
      <c r="G110" s="61">
        <f t="shared" si="11"/>
        <v>0</v>
      </c>
      <c r="H110" s="43">
        <f t="shared" si="10"/>
        <v>0</v>
      </c>
      <c r="I110" s="43">
        <f t="shared" si="9"/>
        <v>0.75953309999999996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64">
        <v>0.75953309999999996</v>
      </c>
      <c r="R110" s="61">
        <v>0</v>
      </c>
      <c r="S110" s="61">
        <f t="shared" si="12"/>
        <v>-0.75953309999999996</v>
      </c>
      <c r="T110" s="61">
        <f t="shared" si="13"/>
        <v>0.75953309999999996</v>
      </c>
      <c r="U110" s="67">
        <v>0</v>
      </c>
      <c r="V110" s="57" t="s">
        <v>796</v>
      </c>
    </row>
    <row r="111" spans="1:22" ht="30" x14ac:dyDescent="0.25">
      <c r="A111" s="23" t="s">
        <v>157</v>
      </c>
      <c r="B111" s="31" t="s">
        <v>197</v>
      </c>
      <c r="C111" s="25" t="s">
        <v>198</v>
      </c>
      <c r="D111" s="61">
        <v>0</v>
      </c>
      <c r="E111" s="61">
        <v>0</v>
      </c>
      <c r="F111" s="61">
        <v>0</v>
      </c>
      <c r="G111" s="61">
        <f t="shared" si="11"/>
        <v>0</v>
      </c>
      <c r="H111" s="43">
        <f t="shared" si="10"/>
        <v>0</v>
      </c>
      <c r="I111" s="43">
        <f t="shared" si="9"/>
        <v>2.6939249999999998E-2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4">
        <v>2.6939249999999998E-2</v>
      </c>
      <c r="R111" s="61">
        <v>0</v>
      </c>
      <c r="S111" s="61">
        <f t="shared" si="12"/>
        <v>-2.6939249999999998E-2</v>
      </c>
      <c r="T111" s="61">
        <f t="shared" si="13"/>
        <v>2.6939249999999998E-2</v>
      </c>
      <c r="U111" s="67">
        <v>0</v>
      </c>
      <c r="V111" s="57" t="s">
        <v>796</v>
      </c>
    </row>
    <row r="112" spans="1:22" ht="30" x14ac:dyDescent="0.25">
      <c r="A112" s="23" t="s">
        <v>157</v>
      </c>
      <c r="B112" s="31" t="s">
        <v>199</v>
      </c>
      <c r="C112" s="25" t="s">
        <v>200</v>
      </c>
      <c r="D112" s="61">
        <v>0</v>
      </c>
      <c r="E112" s="61">
        <v>0</v>
      </c>
      <c r="F112" s="61">
        <v>0</v>
      </c>
      <c r="G112" s="61">
        <f t="shared" si="11"/>
        <v>0</v>
      </c>
      <c r="H112" s="43">
        <f t="shared" si="10"/>
        <v>0</v>
      </c>
      <c r="I112" s="43">
        <f t="shared" si="9"/>
        <v>2.7331279999999999E-2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4">
        <v>2.7331279999999999E-2</v>
      </c>
      <c r="R112" s="61">
        <v>0</v>
      </c>
      <c r="S112" s="61">
        <f t="shared" si="12"/>
        <v>-2.7331279999999999E-2</v>
      </c>
      <c r="T112" s="61">
        <f t="shared" si="13"/>
        <v>2.7331279999999999E-2</v>
      </c>
      <c r="U112" s="67">
        <v>0</v>
      </c>
      <c r="V112" s="57" t="s">
        <v>796</v>
      </c>
    </row>
    <row r="113" spans="1:22" ht="30" x14ac:dyDescent="0.25">
      <c r="A113" s="23" t="s">
        <v>157</v>
      </c>
      <c r="B113" s="31" t="s">
        <v>201</v>
      </c>
      <c r="C113" s="25" t="s">
        <v>202</v>
      </c>
      <c r="D113" s="61">
        <v>0</v>
      </c>
      <c r="E113" s="61">
        <v>0</v>
      </c>
      <c r="F113" s="61">
        <v>0</v>
      </c>
      <c r="G113" s="61">
        <f t="shared" si="11"/>
        <v>0</v>
      </c>
      <c r="H113" s="43">
        <f t="shared" si="10"/>
        <v>0</v>
      </c>
      <c r="I113" s="43">
        <f t="shared" si="9"/>
        <v>3.1989400000000004E-3</v>
      </c>
      <c r="J113" s="61">
        <v>0</v>
      </c>
      <c r="K113" s="61">
        <v>3.1989400000000004E-3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4">
        <v>0</v>
      </c>
      <c r="R113" s="61">
        <v>0</v>
      </c>
      <c r="S113" s="61">
        <f t="shared" si="12"/>
        <v>-3.1989400000000004E-3</v>
      </c>
      <c r="T113" s="61">
        <f t="shared" si="13"/>
        <v>3.1989400000000004E-3</v>
      </c>
      <c r="U113" s="67">
        <v>0</v>
      </c>
      <c r="V113" s="57" t="s">
        <v>796</v>
      </c>
    </row>
    <row r="114" spans="1:22" ht="30" x14ac:dyDescent="0.25">
      <c r="A114" s="23" t="s">
        <v>157</v>
      </c>
      <c r="B114" s="31" t="s">
        <v>203</v>
      </c>
      <c r="C114" s="25" t="s">
        <v>204</v>
      </c>
      <c r="D114" s="61">
        <v>0</v>
      </c>
      <c r="E114" s="61">
        <v>0</v>
      </c>
      <c r="F114" s="61">
        <v>0</v>
      </c>
      <c r="G114" s="61">
        <f t="shared" si="11"/>
        <v>0</v>
      </c>
      <c r="H114" s="43">
        <f t="shared" si="10"/>
        <v>0</v>
      </c>
      <c r="I114" s="43">
        <f t="shared" si="9"/>
        <v>4.4939599999999991E-3</v>
      </c>
      <c r="J114" s="61">
        <v>0</v>
      </c>
      <c r="K114" s="61">
        <v>4.4939599999999991E-3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4">
        <v>0</v>
      </c>
      <c r="R114" s="61">
        <v>0</v>
      </c>
      <c r="S114" s="61">
        <f t="shared" si="12"/>
        <v>-4.4939599999999991E-3</v>
      </c>
      <c r="T114" s="61">
        <f t="shared" si="13"/>
        <v>4.4939599999999991E-3</v>
      </c>
      <c r="U114" s="67">
        <v>0</v>
      </c>
      <c r="V114" s="57" t="s">
        <v>796</v>
      </c>
    </row>
    <row r="115" spans="1:22" ht="30" x14ac:dyDescent="0.25">
      <c r="A115" s="23" t="s">
        <v>157</v>
      </c>
      <c r="B115" s="31" t="s">
        <v>205</v>
      </c>
      <c r="C115" s="25" t="s">
        <v>206</v>
      </c>
      <c r="D115" s="61">
        <v>0</v>
      </c>
      <c r="E115" s="61">
        <v>0</v>
      </c>
      <c r="F115" s="61">
        <v>0</v>
      </c>
      <c r="G115" s="61">
        <f t="shared" si="11"/>
        <v>0</v>
      </c>
      <c r="H115" s="43">
        <f t="shared" si="10"/>
        <v>0</v>
      </c>
      <c r="I115" s="43">
        <f t="shared" si="9"/>
        <v>6.3212600000000004E-3</v>
      </c>
      <c r="J115" s="61">
        <v>0</v>
      </c>
      <c r="K115" s="61">
        <v>6.3212600000000004E-3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4">
        <v>0</v>
      </c>
      <c r="R115" s="61">
        <v>0</v>
      </c>
      <c r="S115" s="61">
        <f t="shared" si="12"/>
        <v>-6.3212600000000004E-3</v>
      </c>
      <c r="T115" s="61">
        <f t="shared" si="13"/>
        <v>6.3212600000000004E-3</v>
      </c>
      <c r="U115" s="67">
        <v>0</v>
      </c>
      <c r="V115" s="57" t="s">
        <v>796</v>
      </c>
    </row>
    <row r="116" spans="1:22" ht="30" x14ac:dyDescent="0.25">
      <c r="A116" s="23" t="s">
        <v>157</v>
      </c>
      <c r="B116" s="31" t="s">
        <v>207</v>
      </c>
      <c r="C116" s="25" t="s">
        <v>208</v>
      </c>
      <c r="D116" s="61">
        <v>0</v>
      </c>
      <c r="E116" s="61">
        <v>0</v>
      </c>
      <c r="F116" s="61">
        <v>0</v>
      </c>
      <c r="G116" s="61">
        <f t="shared" si="11"/>
        <v>0</v>
      </c>
      <c r="H116" s="43">
        <f t="shared" si="10"/>
        <v>0</v>
      </c>
      <c r="I116" s="43">
        <f t="shared" si="9"/>
        <v>4.2521000000000008E-3</v>
      </c>
      <c r="J116" s="61">
        <v>0</v>
      </c>
      <c r="K116" s="61">
        <v>4.2521000000000008E-3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4">
        <v>0</v>
      </c>
      <c r="R116" s="61">
        <v>0</v>
      </c>
      <c r="S116" s="61">
        <f t="shared" si="12"/>
        <v>-4.2521000000000008E-3</v>
      </c>
      <c r="T116" s="61">
        <f t="shared" si="13"/>
        <v>4.2521000000000008E-3</v>
      </c>
      <c r="U116" s="67">
        <v>0</v>
      </c>
      <c r="V116" s="57" t="s">
        <v>796</v>
      </c>
    </row>
    <row r="117" spans="1:22" ht="30" x14ac:dyDescent="0.25">
      <c r="A117" s="23" t="s">
        <v>157</v>
      </c>
      <c r="B117" s="31" t="s">
        <v>209</v>
      </c>
      <c r="C117" s="25" t="s">
        <v>210</v>
      </c>
      <c r="D117" s="61">
        <v>0</v>
      </c>
      <c r="E117" s="61">
        <v>0</v>
      </c>
      <c r="F117" s="61">
        <v>0</v>
      </c>
      <c r="G117" s="61">
        <f t="shared" si="11"/>
        <v>0</v>
      </c>
      <c r="H117" s="43">
        <f t="shared" si="10"/>
        <v>0</v>
      </c>
      <c r="I117" s="43">
        <f t="shared" si="9"/>
        <v>5.5352800000000001E-3</v>
      </c>
      <c r="J117" s="61">
        <v>0</v>
      </c>
      <c r="K117" s="61">
        <v>5.5352800000000001E-3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4">
        <v>0</v>
      </c>
      <c r="R117" s="61">
        <v>0</v>
      </c>
      <c r="S117" s="61">
        <f t="shared" si="12"/>
        <v>-5.5352800000000001E-3</v>
      </c>
      <c r="T117" s="61">
        <f t="shared" si="13"/>
        <v>5.5352800000000001E-3</v>
      </c>
      <c r="U117" s="67">
        <v>0</v>
      </c>
      <c r="V117" s="57" t="s">
        <v>796</v>
      </c>
    </row>
    <row r="118" spans="1:22" ht="30" x14ac:dyDescent="0.25">
      <c r="A118" s="23" t="s">
        <v>157</v>
      </c>
      <c r="B118" s="31" t="s">
        <v>211</v>
      </c>
      <c r="C118" s="25" t="s">
        <v>212</v>
      </c>
      <c r="D118" s="61">
        <v>0</v>
      </c>
      <c r="E118" s="61">
        <v>0</v>
      </c>
      <c r="F118" s="61">
        <v>0</v>
      </c>
      <c r="G118" s="61">
        <f t="shared" si="11"/>
        <v>0</v>
      </c>
      <c r="H118" s="43">
        <f t="shared" si="10"/>
        <v>0</v>
      </c>
      <c r="I118" s="43">
        <f t="shared" si="9"/>
        <v>3.83549E-3</v>
      </c>
      <c r="J118" s="61">
        <v>0</v>
      </c>
      <c r="K118" s="61">
        <v>3.83549E-3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4">
        <v>0</v>
      </c>
      <c r="R118" s="61">
        <v>0</v>
      </c>
      <c r="S118" s="61">
        <f t="shared" si="12"/>
        <v>-3.83549E-3</v>
      </c>
      <c r="T118" s="61">
        <f t="shared" si="13"/>
        <v>3.83549E-3</v>
      </c>
      <c r="U118" s="67">
        <v>0</v>
      </c>
      <c r="V118" s="57" t="s">
        <v>796</v>
      </c>
    </row>
    <row r="119" spans="1:22" ht="30" x14ac:dyDescent="0.25">
      <c r="A119" s="23" t="s">
        <v>157</v>
      </c>
      <c r="B119" s="31" t="s">
        <v>213</v>
      </c>
      <c r="C119" s="25" t="s">
        <v>214</v>
      </c>
      <c r="D119" s="61">
        <v>0</v>
      </c>
      <c r="E119" s="61">
        <v>0</v>
      </c>
      <c r="F119" s="61">
        <v>0</v>
      </c>
      <c r="G119" s="61">
        <f t="shared" si="11"/>
        <v>0</v>
      </c>
      <c r="H119" s="43">
        <f t="shared" si="10"/>
        <v>0</v>
      </c>
      <c r="I119" s="43">
        <f t="shared" si="9"/>
        <v>1.042295E-2</v>
      </c>
      <c r="J119" s="61">
        <v>0</v>
      </c>
      <c r="K119" s="61">
        <v>1.042295E-2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4">
        <v>0</v>
      </c>
      <c r="R119" s="61">
        <v>0</v>
      </c>
      <c r="S119" s="61">
        <f t="shared" si="12"/>
        <v>-1.042295E-2</v>
      </c>
      <c r="T119" s="61">
        <f t="shared" si="13"/>
        <v>1.042295E-2</v>
      </c>
      <c r="U119" s="67">
        <v>0</v>
      </c>
      <c r="V119" s="57" t="s">
        <v>796</v>
      </c>
    </row>
    <row r="120" spans="1:22" ht="30" x14ac:dyDescent="0.25">
      <c r="A120" s="23" t="s">
        <v>157</v>
      </c>
      <c r="B120" s="31" t="s">
        <v>215</v>
      </c>
      <c r="C120" s="25" t="s">
        <v>216</v>
      </c>
      <c r="D120" s="61">
        <v>0</v>
      </c>
      <c r="E120" s="61">
        <v>0</v>
      </c>
      <c r="F120" s="61">
        <v>0</v>
      </c>
      <c r="G120" s="61">
        <f t="shared" si="11"/>
        <v>0</v>
      </c>
      <c r="H120" s="43">
        <f t="shared" si="10"/>
        <v>0</v>
      </c>
      <c r="I120" s="43">
        <f t="shared" si="9"/>
        <v>3.8131900000000002E-3</v>
      </c>
      <c r="J120" s="61">
        <v>0</v>
      </c>
      <c r="K120" s="61">
        <v>0</v>
      </c>
      <c r="L120" s="61">
        <v>0</v>
      </c>
      <c r="M120" s="61">
        <v>3.8131900000000002E-3</v>
      </c>
      <c r="N120" s="61">
        <v>0</v>
      </c>
      <c r="O120" s="61">
        <v>0</v>
      </c>
      <c r="P120" s="61">
        <v>0</v>
      </c>
      <c r="Q120" s="64">
        <v>0</v>
      </c>
      <c r="R120" s="61">
        <v>0</v>
      </c>
      <c r="S120" s="61">
        <f t="shared" si="12"/>
        <v>-3.8131900000000002E-3</v>
      </c>
      <c r="T120" s="61">
        <f t="shared" si="13"/>
        <v>3.8131900000000002E-3</v>
      </c>
      <c r="U120" s="67">
        <v>0</v>
      </c>
      <c r="V120" s="57" t="s">
        <v>796</v>
      </c>
    </row>
    <row r="121" spans="1:22" ht="30" x14ac:dyDescent="0.25">
      <c r="A121" s="23" t="s">
        <v>157</v>
      </c>
      <c r="B121" s="31" t="s">
        <v>217</v>
      </c>
      <c r="C121" s="25" t="s">
        <v>218</v>
      </c>
      <c r="D121" s="61">
        <v>0</v>
      </c>
      <c r="E121" s="61">
        <v>0</v>
      </c>
      <c r="F121" s="61">
        <v>0</v>
      </c>
      <c r="G121" s="61">
        <f t="shared" si="11"/>
        <v>0</v>
      </c>
      <c r="H121" s="43">
        <f t="shared" si="10"/>
        <v>0</v>
      </c>
      <c r="I121" s="43">
        <f t="shared" si="9"/>
        <v>6.2387799999999993E-3</v>
      </c>
      <c r="J121" s="61">
        <v>0</v>
      </c>
      <c r="K121" s="61">
        <v>0</v>
      </c>
      <c r="L121" s="61">
        <v>0</v>
      </c>
      <c r="M121" s="61">
        <v>6.2387799999999993E-3</v>
      </c>
      <c r="N121" s="61">
        <v>0</v>
      </c>
      <c r="O121" s="61">
        <v>0</v>
      </c>
      <c r="P121" s="61">
        <v>0</v>
      </c>
      <c r="Q121" s="64">
        <v>0</v>
      </c>
      <c r="R121" s="61">
        <v>0</v>
      </c>
      <c r="S121" s="61">
        <f t="shared" si="12"/>
        <v>-6.2387799999999993E-3</v>
      </c>
      <c r="T121" s="61">
        <f t="shared" si="13"/>
        <v>6.2387799999999993E-3</v>
      </c>
      <c r="U121" s="67">
        <v>0</v>
      </c>
      <c r="V121" s="57" t="s">
        <v>796</v>
      </c>
    </row>
    <row r="122" spans="1:22" ht="30" x14ac:dyDescent="0.25">
      <c r="A122" s="23" t="s">
        <v>157</v>
      </c>
      <c r="B122" s="31" t="s">
        <v>219</v>
      </c>
      <c r="C122" s="25" t="s">
        <v>220</v>
      </c>
      <c r="D122" s="61">
        <v>0</v>
      </c>
      <c r="E122" s="61">
        <v>0</v>
      </c>
      <c r="F122" s="61">
        <v>0</v>
      </c>
      <c r="G122" s="61">
        <f t="shared" si="11"/>
        <v>0</v>
      </c>
      <c r="H122" s="43">
        <f t="shared" si="10"/>
        <v>0</v>
      </c>
      <c r="I122" s="43">
        <f t="shared" si="9"/>
        <v>5.3659530000000004E-2</v>
      </c>
      <c r="J122" s="61">
        <v>0</v>
      </c>
      <c r="K122" s="61">
        <v>0</v>
      </c>
      <c r="L122" s="61">
        <v>0</v>
      </c>
      <c r="M122" s="61">
        <v>5.3659530000000004E-2</v>
      </c>
      <c r="N122" s="61">
        <v>0</v>
      </c>
      <c r="O122" s="61">
        <v>0</v>
      </c>
      <c r="P122" s="61">
        <v>0</v>
      </c>
      <c r="Q122" s="64">
        <v>0</v>
      </c>
      <c r="R122" s="61">
        <v>0</v>
      </c>
      <c r="S122" s="61">
        <f t="shared" si="12"/>
        <v>-5.3659530000000004E-2</v>
      </c>
      <c r="T122" s="61">
        <f t="shared" si="13"/>
        <v>5.3659530000000004E-2</v>
      </c>
      <c r="U122" s="67">
        <v>0</v>
      </c>
      <c r="V122" s="57" t="s">
        <v>796</v>
      </c>
    </row>
    <row r="123" spans="1:22" ht="30" x14ac:dyDescent="0.25">
      <c r="A123" s="23" t="s">
        <v>157</v>
      </c>
      <c r="B123" s="31" t="s">
        <v>221</v>
      </c>
      <c r="C123" s="25" t="s">
        <v>222</v>
      </c>
      <c r="D123" s="61">
        <v>0</v>
      </c>
      <c r="E123" s="61">
        <v>0</v>
      </c>
      <c r="F123" s="61">
        <v>0</v>
      </c>
      <c r="G123" s="61">
        <f t="shared" si="11"/>
        <v>0</v>
      </c>
      <c r="H123" s="43">
        <f t="shared" si="10"/>
        <v>0</v>
      </c>
      <c r="I123" s="43">
        <f t="shared" si="9"/>
        <v>4.7453199999999999E-3</v>
      </c>
      <c r="J123" s="61">
        <v>0</v>
      </c>
      <c r="K123" s="61">
        <v>0</v>
      </c>
      <c r="L123" s="61">
        <v>0</v>
      </c>
      <c r="M123" s="61">
        <v>4.7453199999999999E-3</v>
      </c>
      <c r="N123" s="61">
        <v>0</v>
      </c>
      <c r="O123" s="61">
        <v>0</v>
      </c>
      <c r="P123" s="61">
        <v>0</v>
      </c>
      <c r="Q123" s="64">
        <v>0</v>
      </c>
      <c r="R123" s="61">
        <v>0</v>
      </c>
      <c r="S123" s="61">
        <f t="shared" si="12"/>
        <v>-4.7453199999999999E-3</v>
      </c>
      <c r="T123" s="61">
        <f t="shared" si="13"/>
        <v>4.7453199999999999E-3</v>
      </c>
      <c r="U123" s="67">
        <v>0</v>
      </c>
      <c r="V123" s="57" t="s">
        <v>796</v>
      </c>
    </row>
    <row r="124" spans="1:22" ht="30" x14ac:dyDescent="0.25">
      <c r="A124" s="23" t="s">
        <v>157</v>
      </c>
      <c r="B124" s="31" t="s">
        <v>223</v>
      </c>
      <c r="C124" s="25" t="s">
        <v>224</v>
      </c>
      <c r="D124" s="61">
        <v>0</v>
      </c>
      <c r="E124" s="61">
        <v>0</v>
      </c>
      <c r="F124" s="61">
        <v>0</v>
      </c>
      <c r="G124" s="61">
        <f t="shared" si="11"/>
        <v>0</v>
      </c>
      <c r="H124" s="43">
        <f t="shared" si="10"/>
        <v>0</v>
      </c>
      <c r="I124" s="43">
        <f t="shared" si="9"/>
        <v>9.5062999999999988E-3</v>
      </c>
      <c r="J124" s="61">
        <v>0</v>
      </c>
      <c r="K124" s="61">
        <v>0</v>
      </c>
      <c r="L124" s="61">
        <v>0</v>
      </c>
      <c r="M124" s="61">
        <v>9.5062999999999988E-3</v>
      </c>
      <c r="N124" s="61">
        <v>0</v>
      </c>
      <c r="O124" s="61">
        <v>0</v>
      </c>
      <c r="P124" s="61">
        <v>0</v>
      </c>
      <c r="Q124" s="64">
        <v>0</v>
      </c>
      <c r="R124" s="61">
        <v>0</v>
      </c>
      <c r="S124" s="61">
        <f t="shared" si="12"/>
        <v>-9.5062999999999988E-3</v>
      </c>
      <c r="T124" s="61">
        <f t="shared" si="13"/>
        <v>9.5062999999999988E-3</v>
      </c>
      <c r="U124" s="67">
        <v>0</v>
      </c>
      <c r="V124" s="57" t="s">
        <v>796</v>
      </c>
    </row>
    <row r="125" spans="1:22" ht="30" x14ac:dyDescent="0.25">
      <c r="A125" s="23" t="s">
        <v>157</v>
      </c>
      <c r="B125" s="31" t="s">
        <v>225</v>
      </c>
      <c r="C125" s="25" t="s">
        <v>226</v>
      </c>
      <c r="D125" s="61">
        <v>0</v>
      </c>
      <c r="E125" s="61">
        <v>0</v>
      </c>
      <c r="F125" s="61">
        <v>0</v>
      </c>
      <c r="G125" s="61">
        <f t="shared" si="11"/>
        <v>0</v>
      </c>
      <c r="H125" s="43">
        <f t="shared" si="10"/>
        <v>0</v>
      </c>
      <c r="I125" s="43">
        <f t="shared" si="9"/>
        <v>1.1896E-2</v>
      </c>
      <c r="J125" s="61">
        <v>0</v>
      </c>
      <c r="K125" s="61">
        <v>0</v>
      </c>
      <c r="L125" s="61">
        <v>0</v>
      </c>
      <c r="M125" s="61">
        <v>1.1896E-2</v>
      </c>
      <c r="N125" s="61">
        <v>0</v>
      </c>
      <c r="O125" s="61">
        <v>0</v>
      </c>
      <c r="P125" s="61">
        <v>0</v>
      </c>
      <c r="Q125" s="64">
        <v>0</v>
      </c>
      <c r="R125" s="61">
        <v>0</v>
      </c>
      <c r="S125" s="61">
        <f t="shared" si="12"/>
        <v>-1.1896E-2</v>
      </c>
      <c r="T125" s="61">
        <f t="shared" si="13"/>
        <v>1.1896E-2</v>
      </c>
      <c r="U125" s="67">
        <v>0</v>
      </c>
      <c r="V125" s="57" t="s">
        <v>796</v>
      </c>
    </row>
    <row r="126" spans="1:22" ht="30" x14ac:dyDescent="0.25">
      <c r="A126" s="23" t="s">
        <v>157</v>
      </c>
      <c r="B126" s="31" t="s">
        <v>227</v>
      </c>
      <c r="C126" s="25" t="s">
        <v>228</v>
      </c>
      <c r="D126" s="61">
        <v>0</v>
      </c>
      <c r="E126" s="61">
        <v>0</v>
      </c>
      <c r="F126" s="61">
        <v>0</v>
      </c>
      <c r="G126" s="61">
        <f t="shared" si="11"/>
        <v>0</v>
      </c>
      <c r="H126" s="43">
        <f t="shared" si="10"/>
        <v>0</v>
      </c>
      <c r="I126" s="43">
        <f t="shared" si="9"/>
        <v>0.22167749000000003</v>
      </c>
      <c r="J126" s="61">
        <v>0</v>
      </c>
      <c r="K126" s="61">
        <v>0</v>
      </c>
      <c r="L126" s="61">
        <v>0</v>
      </c>
      <c r="M126" s="61">
        <v>0.21890800000000002</v>
      </c>
      <c r="N126" s="61">
        <v>0</v>
      </c>
      <c r="O126" s="61">
        <v>2.7694899999999999E-3</v>
      </c>
      <c r="P126" s="61">
        <v>0</v>
      </c>
      <c r="Q126" s="64">
        <v>0</v>
      </c>
      <c r="R126" s="61">
        <v>0</v>
      </c>
      <c r="S126" s="61">
        <f t="shared" si="12"/>
        <v>-0.22167749000000003</v>
      </c>
      <c r="T126" s="61">
        <f t="shared" si="13"/>
        <v>0.22167749000000003</v>
      </c>
      <c r="U126" s="67">
        <v>0</v>
      </c>
      <c r="V126" s="57" t="s">
        <v>796</v>
      </c>
    </row>
    <row r="127" spans="1:22" ht="30" x14ac:dyDescent="0.25">
      <c r="A127" s="23" t="s">
        <v>157</v>
      </c>
      <c r="B127" s="31" t="s">
        <v>229</v>
      </c>
      <c r="C127" s="25" t="s">
        <v>230</v>
      </c>
      <c r="D127" s="61">
        <v>0</v>
      </c>
      <c r="E127" s="61">
        <v>0</v>
      </c>
      <c r="F127" s="61">
        <v>0</v>
      </c>
      <c r="G127" s="61">
        <f t="shared" si="11"/>
        <v>0</v>
      </c>
      <c r="H127" s="43">
        <f t="shared" si="10"/>
        <v>0</v>
      </c>
      <c r="I127" s="43">
        <f t="shared" si="9"/>
        <v>5.5779420000000003E-2</v>
      </c>
      <c r="J127" s="61">
        <v>0</v>
      </c>
      <c r="K127" s="61">
        <v>0</v>
      </c>
      <c r="L127" s="61">
        <v>0</v>
      </c>
      <c r="M127" s="61">
        <v>5.5779420000000003E-2</v>
      </c>
      <c r="N127" s="61">
        <v>0</v>
      </c>
      <c r="O127" s="61">
        <v>0</v>
      </c>
      <c r="P127" s="61">
        <v>0</v>
      </c>
      <c r="Q127" s="64">
        <v>0</v>
      </c>
      <c r="R127" s="61">
        <v>0</v>
      </c>
      <c r="S127" s="61">
        <f t="shared" si="12"/>
        <v>-5.5779420000000003E-2</v>
      </c>
      <c r="T127" s="61">
        <f t="shared" si="13"/>
        <v>5.5779420000000003E-2</v>
      </c>
      <c r="U127" s="67">
        <v>0</v>
      </c>
      <c r="V127" s="57" t="s">
        <v>796</v>
      </c>
    </row>
    <row r="128" spans="1:22" ht="30" x14ac:dyDescent="0.25">
      <c r="A128" s="23" t="s">
        <v>157</v>
      </c>
      <c r="B128" s="31" t="s">
        <v>231</v>
      </c>
      <c r="C128" s="25" t="s">
        <v>232</v>
      </c>
      <c r="D128" s="61">
        <v>0</v>
      </c>
      <c r="E128" s="61">
        <v>0</v>
      </c>
      <c r="F128" s="61">
        <v>0</v>
      </c>
      <c r="G128" s="61">
        <f t="shared" si="11"/>
        <v>0</v>
      </c>
      <c r="H128" s="43">
        <f t="shared" si="10"/>
        <v>0</v>
      </c>
      <c r="I128" s="43">
        <f t="shared" si="9"/>
        <v>0.10196247999999999</v>
      </c>
      <c r="J128" s="61">
        <v>0</v>
      </c>
      <c r="K128" s="61">
        <v>0</v>
      </c>
      <c r="L128" s="61">
        <v>0</v>
      </c>
      <c r="M128" s="61">
        <v>0.10196247999999999</v>
      </c>
      <c r="N128" s="61">
        <v>0</v>
      </c>
      <c r="O128" s="61">
        <v>0</v>
      </c>
      <c r="P128" s="61">
        <v>0</v>
      </c>
      <c r="Q128" s="64">
        <v>0</v>
      </c>
      <c r="R128" s="61">
        <v>0</v>
      </c>
      <c r="S128" s="61">
        <f t="shared" si="12"/>
        <v>-0.10196247999999999</v>
      </c>
      <c r="T128" s="61">
        <f t="shared" si="13"/>
        <v>0.10196247999999999</v>
      </c>
      <c r="U128" s="67">
        <v>0</v>
      </c>
      <c r="V128" s="57" t="s">
        <v>796</v>
      </c>
    </row>
    <row r="129" spans="1:22" ht="30" x14ac:dyDescent="0.25">
      <c r="A129" s="23" t="s">
        <v>157</v>
      </c>
      <c r="B129" s="31" t="s">
        <v>233</v>
      </c>
      <c r="C129" s="25" t="s">
        <v>234</v>
      </c>
      <c r="D129" s="61">
        <v>0</v>
      </c>
      <c r="E129" s="61">
        <v>0</v>
      </c>
      <c r="F129" s="61">
        <v>0</v>
      </c>
      <c r="G129" s="61">
        <f t="shared" si="11"/>
        <v>0</v>
      </c>
      <c r="H129" s="43">
        <f t="shared" si="10"/>
        <v>0</v>
      </c>
      <c r="I129" s="43">
        <f t="shared" si="9"/>
        <v>4.7964220000000002E-2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4.7964220000000002E-2</v>
      </c>
      <c r="P129" s="61">
        <v>0</v>
      </c>
      <c r="Q129" s="64">
        <v>0</v>
      </c>
      <c r="R129" s="61">
        <v>0</v>
      </c>
      <c r="S129" s="61">
        <f t="shared" si="12"/>
        <v>-4.7964220000000002E-2</v>
      </c>
      <c r="T129" s="61">
        <f t="shared" si="13"/>
        <v>4.7964220000000002E-2</v>
      </c>
      <c r="U129" s="67">
        <v>0</v>
      </c>
      <c r="V129" s="57" t="s">
        <v>796</v>
      </c>
    </row>
    <row r="130" spans="1:22" ht="30" x14ac:dyDescent="0.25">
      <c r="A130" s="23" t="s">
        <v>157</v>
      </c>
      <c r="B130" s="31" t="s">
        <v>235</v>
      </c>
      <c r="C130" s="25" t="s">
        <v>236</v>
      </c>
      <c r="D130" s="61">
        <v>0</v>
      </c>
      <c r="E130" s="61">
        <v>0</v>
      </c>
      <c r="F130" s="61">
        <v>0</v>
      </c>
      <c r="G130" s="61">
        <f t="shared" si="11"/>
        <v>0</v>
      </c>
      <c r="H130" s="43">
        <f t="shared" si="10"/>
        <v>0</v>
      </c>
      <c r="I130" s="43">
        <f t="shared" si="9"/>
        <v>4.8535899999999996E-3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4.8535899999999996E-3</v>
      </c>
      <c r="P130" s="61">
        <v>0</v>
      </c>
      <c r="Q130" s="64">
        <v>0</v>
      </c>
      <c r="R130" s="61">
        <v>0</v>
      </c>
      <c r="S130" s="61">
        <f t="shared" si="12"/>
        <v>-4.8535899999999996E-3</v>
      </c>
      <c r="T130" s="61">
        <f t="shared" si="13"/>
        <v>4.8535899999999996E-3</v>
      </c>
      <c r="U130" s="67">
        <v>0</v>
      </c>
      <c r="V130" s="57" t="s">
        <v>796</v>
      </c>
    </row>
    <row r="131" spans="1:22" ht="30" x14ac:dyDescent="0.25">
      <c r="A131" s="23" t="s">
        <v>157</v>
      </c>
      <c r="B131" s="31" t="s">
        <v>237</v>
      </c>
      <c r="C131" s="25" t="s">
        <v>238</v>
      </c>
      <c r="D131" s="61">
        <v>0</v>
      </c>
      <c r="E131" s="61">
        <v>0</v>
      </c>
      <c r="F131" s="61">
        <v>0</v>
      </c>
      <c r="G131" s="61">
        <f t="shared" si="11"/>
        <v>0</v>
      </c>
      <c r="H131" s="43">
        <f t="shared" si="10"/>
        <v>0</v>
      </c>
      <c r="I131" s="43">
        <f t="shared" si="9"/>
        <v>3.9819600000000004E-2</v>
      </c>
      <c r="J131" s="61">
        <v>0</v>
      </c>
      <c r="K131" s="61">
        <v>0</v>
      </c>
      <c r="L131" s="61">
        <v>0</v>
      </c>
      <c r="M131" s="61">
        <v>0</v>
      </c>
      <c r="N131" s="61">
        <v>0</v>
      </c>
      <c r="O131" s="61">
        <v>3.9819600000000004E-2</v>
      </c>
      <c r="P131" s="61">
        <v>0</v>
      </c>
      <c r="Q131" s="64">
        <v>0</v>
      </c>
      <c r="R131" s="61">
        <v>0</v>
      </c>
      <c r="S131" s="61">
        <f t="shared" si="12"/>
        <v>-3.9819600000000004E-2</v>
      </c>
      <c r="T131" s="61">
        <f t="shared" si="13"/>
        <v>3.9819600000000004E-2</v>
      </c>
      <c r="U131" s="67">
        <v>0</v>
      </c>
      <c r="V131" s="57" t="s">
        <v>796</v>
      </c>
    </row>
    <row r="132" spans="1:22" ht="30" x14ac:dyDescent="0.25">
      <c r="A132" s="23" t="s">
        <v>157</v>
      </c>
      <c r="B132" s="31" t="s">
        <v>239</v>
      </c>
      <c r="C132" s="25" t="s">
        <v>240</v>
      </c>
      <c r="D132" s="61">
        <v>0</v>
      </c>
      <c r="E132" s="61">
        <v>0</v>
      </c>
      <c r="F132" s="61">
        <v>0</v>
      </c>
      <c r="G132" s="61">
        <f t="shared" si="11"/>
        <v>0</v>
      </c>
      <c r="H132" s="43">
        <f t="shared" si="10"/>
        <v>0</v>
      </c>
      <c r="I132" s="43">
        <f t="shared" si="9"/>
        <v>3.6392960000000002E-2</v>
      </c>
      <c r="J132" s="61">
        <v>0</v>
      </c>
      <c r="K132" s="61">
        <v>0</v>
      </c>
      <c r="L132" s="61">
        <v>0</v>
      </c>
      <c r="M132" s="61">
        <v>0</v>
      </c>
      <c r="N132" s="61">
        <v>0</v>
      </c>
      <c r="O132" s="61">
        <v>3.6392960000000002E-2</v>
      </c>
      <c r="P132" s="61">
        <v>0</v>
      </c>
      <c r="Q132" s="64">
        <v>0</v>
      </c>
      <c r="R132" s="61">
        <v>0</v>
      </c>
      <c r="S132" s="61">
        <f t="shared" si="12"/>
        <v>-3.6392960000000002E-2</v>
      </c>
      <c r="T132" s="61">
        <f t="shared" si="13"/>
        <v>3.6392960000000002E-2</v>
      </c>
      <c r="U132" s="67">
        <v>0</v>
      </c>
      <c r="V132" s="57" t="s">
        <v>796</v>
      </c>
    </row>
    <row r="133" spans="1:22" ht="30" x14ac:dyDescent="0.25">
      <c r="A133" s="23" t="s">
        <v>157</v>
      </c>
      <c r="B133" s="31" t="s">
        <v>241</v>
      </c>
      <c r="C133" s="25" t="s">
        <v>242</v>
      </c>
      <c r="D133" s="61">
        <v>0</v>
      </c>
      <c r="E133" s="61">
        <v>0</v>
      </c>
      <c r="F133" s="61">
        <v>0</v>
      </c>
      <c r="G133" s="61">
        <f t="shared" si="11"/>
        <v>0</v>
      </c>
      <c r="H133" s="43">
        <f t="shared" si="10"/>
        <v>0</v>
      </c>
      <c r="I133" s="43">
        <f t="shared" si="9"/>
        <v>9.0923959999999998E-2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v>9.0923959999999998E-2</v>
      </c>
      <c r="P133" s="61">
        <v>0</v>
      </c>
      <c r="Q133" s="64">
        <v>0</v>
      </c>
      <c r="R133" s="61">
        <v>0</v>
      </c>
      <c r="S133" s="61">
        <f t="shared" si="12"/>
        <v>-9.0923959999999998E-2</v>
      </c>
      <c r="T133" s="61">
        <f t="shared" si="13"/>
        <v>9.0923959999999998E-2</v>
      </c>
      <c r="U133" s="67">
        <v>0</v>
      </c>
      <c r="V133" s="57" t="s">
        <v>796</v>
      </c>
    </row>
    <row r="134" spans="1:22" ht="30" x14ac:dyDescent="0.25">
      <c r="A134" s="23" t="s">
        <v>157</v>
      </c>
      <c r="B134" s="31" t="s">
        <v>243</v>
      </c>
      <c r="C134" s="25" t="s">
        <v>244</v>
      </c>
      <c r="D134" s="61">
        <v>0</v>
      </c>
      <c r="E134" s="61">
        <v>0</v>
      </c>
      <c r="F134" s="61">
        <v>0</v>
      </c>
      <c r="G134" s="61">
        <f t="shared" si="11"/>
        <v>0</v>
      </c>
      <c r="H134" s="43">
        <f t="shared" si="10"/>
        <v>0</v>
      </c>
      <c r="I134" s="43">
        <f t="shared" ref="I134:I197" si="14">K134+M134+O134+Q134</f>
        <v>9.3762199999999993E-3</v>
      </c>
      <c r="J134" s="61">
        <v>0</v>
      </c>
      <c r="K134" s="61">
        <v>0</v>
      </c>
      <c r="L134" s="61">
        <v>0</v>
      </c>
      <c r="M134" s="61">
        <v>0</v>
      </c>
      <c r="N134" s="61">
        <v>0</v>
      </c>
      <c r="O134" s="61">
        <v>9.3762199999999993E-3</v>
      </c>
      <c r="P134" s="61">
        <v>0</v>
      </c>
      <c r="Q134" s="64">
        <v>0</v>
      </c>
      <c r="R134" s="61">
        <v>0</v>
      </c>
      <c r="S134" s="61">
        <f t="shared" si="12"/>
        <v>-9.3762199999999993E-3</v>
      </c>
      <c r="T134" s="61">
        <f t="shared" si="13"/>
        <v>9.3762199999999993E-3</v>
      </c>
      <c r="U134" s="67">
        <v>0</v>
      </c>
      <c r="V134" s="57" t="s">
        <v>796</v>
      </c>
    </row>
    <row r="135" spans="1:22" ht="30" x14ac:dyDescent="0.25">
      <c r="A135" s="23" t="s">
        <v>157</v>
      </c>
      <c r="B135" s="31" t="s">
        <v>245</v>
      </c>
      <c r="C135" s="25" t="s">
        <v>246</v>
      </c>
      <c r="D135" s="61">
        <v>0</v>
      </c>
      <c r="E135" s="61">
        <v>0</v>
      </c>
      <c r="F135" s="61">
        <v>0</v>
      </c>
      <c r="G135" s="61">
        <f t="shared" si="11"/>
        <v>0</v>
      </c>
      <c r="H135" s="43">
        <f t="shared" ref="H135:H198" si="15">J135+L135+N135+P135</f>
        <v>0</v>
      </c>
      <c r="I135" s="43">
        <f t="shared" si="14"/>
        <v>3.3272910000000003E-2</v>
      </c>
      <c r="J135" s="61">
        <v>0</v>
      </c>
      <c r="K135" s="61">
        <v>0</v>
      </c>
      <c r="L135" s="61">
        <v>0</v>
      </c>
      <c r="M135" s="61">
        <v>0</v>
      </c>
      <c r="N135" s="61">
        <v>0</v>
      </c>
      <c r="O135" s="61">
        <v>3.3272910000000003E-2</v>
      </c>
      <c r="P135" s="61">
        <v>0</v>
      </c>
      <c r="Q135" s="64">
        <v>0</v>
      </c>
      <c r="R135" s="61">
        <v>0</v>
      </c>
      <c r="S135" s="61">
        <f t="shared" si="12"/>
        <v>-3.3272910000000003E-2</v>
      </c>
      <c r="T135" s="61">
        <f t="shared" si="13"/>
        <v>3.3272910000000003E-2</v>
      </c>
      <c r="U135" s="67">
        <v>0</v>
      </c>
      <c r="V135" s="57" t="s">
        <v>796</v>
      </c>
    </row>
    <row r="136" spans="1:22" ht="30" x14ac:dyDescent="0.25">
      <c r="A136" s="23" t="s">
        <v>157</v>
      </c>
      <c r="B136" s="31" t="s">
        <v>247</v>
      </c>
      <c r="C136" s="25" t="s">
        <v>248</v>
      </c>
      <c r="D136" s="61">
        <v>0</v>
      </c>
      <c r="E136" s="61">
        <v>0</v>
      </c>
      <c r="F136" s="61">
        <v>0</v>
      </c>
      <c r="G136" s="61">
        <f t="shared" si="11"/>
        <v>0</v>
      </c>
      <c r="H136" s="43">
        <f t="shared" si="15"/>
        <v>0</v>
      </c>
      <c r="I136" s="43">
        <f t="shared" si="14"/>
        <v>7.3826400000000002E-3</v>
      </c>
      <c r="J136" s="61">
        <v>0</v>
      </c>
      <c r="K136" s="61">
        <v>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64">
        <v>7.3826400000000002E-3</v>
      </c>
      <c r="R136" s="61">
        <v>0</v>
      </c>
      <c r="S136" s="61">
        <f t="shared" si="12"/>
        <v>-7.3826400000000002E-3</v>
      </c>
      <c r="T136" s="61">
        <f t="shared" si="13"/>
        <v>7.3826400000000002E-3</v>
      </c>
      <c r="U136" s="67">
        <v>0</v>
      </c>
      <c r="V136" s="57" t="s">
        <v>796</v>
      </c>
    </row>
    <row r="137" spans="1:22" ht="30" x14ac:dyDescent="0.25">
      <c r="A137" s="23" t="s">
        <v>157</v>
      </c>
      <c r="B137" s="31" t="s">
        <v>249</v>
      </c>
      <c r="C137" s="25" t="s">
        <v>250</v>
      </c>
      <c r="D137" s="61">
        <v>0</v>
      </c>
      <c r="E137" s="61">
        <v>0</v>
      </c>
      <c r="F137" s="61">
        <v>0</v>
      </c>
      <c r="G137" s="61">
        <f t="shared" si="11"/>
        <v>0</v>
      </c>
      <c r="H137" s="43">
        <f t="shared" si="15"/>
        <v>0</v>
      </c>
      <c r="I137" s="43">
        <f t="shared" si="14"/>
        <v>6.3872E-3</v>
      </c>
      <c r="J137" s="61">
        <v>0</v>
      </c>
      <c r="K137" s="61">
        <v>0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64">
        <v>6.3872E-3</v>
      </c>
      <c r="R137" s="61">
        <v>0</v>
      </c>
      <c r="S137" s="61">
        <f t="shared" si="12"/>
        <v>-6.3872E-3</v>
      </c>
      <c r="T137" s="61">
        <f t="shared" si="13"/>
        <v>6.3872E-3</v>
      </c>
      <c r="U137" s="67">
        <v>0</v>
      </c>
      <c r="V137" s="57" t="s">
        <v>796</v>
      </c>
    </row>
    <row r="138" spans="1:22" ht="30" x14ac:dyDescent="0.25">
      <c r="A138" s="23" t="s">
        <v>157</v>
      </c>
      <c r="B138" s="31" t="s">
        <v>251</v>
      </c>
      <c r="C138" s="25" t="s">
        <v>252</v>
      </c>
      <c r="D138" s="61">
        <v>0</v>
      </c>
      <c r="E138" s="61">
        <v>0</v>
      </c>
      <c r="F138" s="61">
        <v>0</v>
      </c>
      <c r="G138" s="61">
        <f t="shared" si="11"/>
        <v>0</v>
      </c>
      <c r="H138" s="43">
        <f t="shared" si="15"/>
        <v>0</v>
      </c>
      <c r="I138" s="43">
        <f t="shared" si="14"/>
        <v>9.2346899999999985E-3</v>
      </c>
      <c r="J138" s="61">
        <v>0</v>
      </c>
      <c r="K138" s="61">
        <v>0</v>
      </c>
      <c r="L138" s="61">
        <v>0</v>
      </c>
      <c r="M138" s="61">
        <v>0</v>
      </c>
      <c r="N138" s="61">
        <v>0</v>
      </c>
      <c r="O138" s="61">
        <v>0</v>
      </c>
      <c r="P138" s="61">
        <v>0</v>
      </c>
      <c r="Q138" s="64">
        <v>9.2346899999999985E-3</v>
      </c>
      <c r="R138" s="61">
        <v>0</v>
      </c>
      <c r="S138" s="61">
        <f t="shared" si="12"/>
        <v>-9.2346899999999985E-3</v>
      </c>
      <c r="T138" s="61">
        <f t="shared" si="13"/>
        <v>9.2346899999999985E-3</v>
      </c>
      <c r="U138" s="67">
        <v>0</v>
      </c>
      <c r="V138" s="57" t="s">
        <v>796</v>
      </c>
    </row>
    <row r="139" spans="1:22" ht="30" x14ac:dyDescent="0.25">
      <c r="A139" s="23" t="s">
        <v>157</v>
      </c>
      <c r="B139" s="31" t="s">
        <v>253</v>
      </c>
      <c r="C139" s="25" t="s">
        <v>254</v>
      </c>
      <c r="D139" s="61">
        <v>0</v>
      </c>
      <c r="E139" s="61">
        <v>0</v>
      </c>
      <c r="F139" s="61">
        <v>0</v>
      </c>
      <c r="G139" s="61">
        <f t="shared" si="11"/>
        <v>0</v>
      </c>
      <c r="H139" s="43">
        <f t="shared" si="15"/>
        <v>0</v>
      </c>
      <c r="I139" s="43">
        <f t="shared" si="14"/>
        <v>3.7023569999999999E-2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4">
        <v>3.7023569999999999E-2</v>
      </c>
      <c r="R139" s="61">
        <v>0</v>
      </c>
      <c r="S139" s="61">
        <f t="shared" si="12"/>
        <v>-3.7023569999999999E-2</v>
      </c>
      <c r="T139" s="61">
        <f t="shared" si="13"/>
        <v>3.7023569999999999E-2</v>
      </c>
      <c r="U139" s="67">
        <v>0</v>
      </c>
      <c r="V139" s="57" t="s">
        <v>796</v>
      </c>
    </row>
    <row r="140" spans="1:22" ht="30" x14ac:dyDescent="0.25">
      <c r="A140" s="23" t="s">
        <v>157</v>
      </c>
      <c r="B140" s="31" t="s">
        <v>255</v>
      </c>
      <c r="C140" s="25" t="s">
        <v>256</v>
      </c>
      <c r="D140" s="61">
        <v>0</v>
      </c>
      <c r="E140" s="61">
        <v>0</v>
      </c>
      <c r="F140" s="61">
        <v>0</v>
      </c>
      <c r="G140" s="61">
        <f t="shared" si="11"/>
        <v>0</v>
      </c>
      <c r="H140" s="43">
        <f t="shared" si="15"/>
        <v>0</v>
      </c>
      <c r="I140" s="43">
        <f t="shared" si="14"/>
        <v>4.7342200000000008E-3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  <c r="O140" s="61">
        <v>0</v>
      </c>
      <c r="P140" s="61">
        <v>0</v>
      </c>
      <c r="Q140" s="64">
        <v>4.7342200000000008E-3</v>
      </c>
      <c r="R140" s="61">
        <v>0</v>
      </c>
      <c r="S140" s="61">
        <f t="shared" si="12"/>
        <v>-4.7342200000000008E-3</v>
      </c>
      <c r="T140" s="61">
        <f t="shared" si="13"/>
        <v>4.7342200000000008E-3</v>
      </c>
      <c r="U140" s="67">
        <v>0</v>
      </c>
      <c r="V140" s="57" t="s">
        <v>796</v>
      </c>
    </row>
    <row r="141" spans="1:22" ht="30" x14ac:dyDescent="0.25">
      <c r="A141" s="23" t="s">
        <v>157</v>
      </c>
      <c r="B141" s="31" t="s">
        <v>257</v>
      </c>
      <c r="C141" s="25" t="s">
        <v>258</v>
      </c>
      <c r="D141" s="61">
        <v>0</v>
      </c>
      <c r="E141" s="61">
        <v>0</v>
      </c>
      <c r="F141" s="61">
        <v>0</v>
      </c>
      <c r="G141" s="61">
        <f t="shared" si="11"/>
        <v>0</v>
      </c>
      <c r="H141" s="43">
        <f t="shared" si="15"/>
        <v>0</v>
      </c>
      <c r="I141" s="43">
        <f t="shared" si="14"/>
        <v>3.6216199999999999E-3</v>
      </c>
      <c r="J141" s="61">
        <v>0</v>
      </c>
      <c r="K141" s="61">
        <v>0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4">
        <v>3.6216199999999999E-3</v>
      </c>
      <c r="R141" s="61">
        <v>0</v>
      </c>
      <c r="S141" s="61">
        <f t="shared" si="12"/>
        <v>-3.6216199999999999E-3</v>
      </c>
      <c r="T141" s="61">
        <f t="shared" si="13"/>
        <v>3.6216199999999999E-3</v>
      </c>
      <c r="U141" s="67">
        <v>0</v>
      </c>
      <c r="V141" s="57" t="s">
        <v>796</v>
      </c>
    </row>
    <row r="142" spans="1:22" ht="30" x14ac:dyDescent="0.25">
      <c r="A142" s="23" t="s">
        <v>157</v>
      </c>
      <c r="B142" s="31" t="s">
        <v>259</v>
      </c>
      <c r="C142" s="25" t="s">
        <v>260</v>
      </c>
      <c r="D142" s="61">
        <v>0</v>
      </c>
      <c r="E142" s="61">
        <v>0</v>
      </c>
      <c r="F142" s="61">
        <v>0</v>
      </c>
      <c r="G142" s="61">
        <f t="shared" si="11"/>
        <v>0</v>
      </c>
      <c r="H142" s="43">
        <f t="shared" si="15"/>
        <v>0</v>
      </c>
      <c r="I142" s="43">
        <f t="shared" si="14"/>
        <v>3.37609E-3</v>
      </c>
      <c r="J142" s="61">
        <v>0</v>
      </c>
      <c r="K142" s="61">
        <v>0</v>
      </c>
      <c r="L142" s="61">
        <v>0</v>
      </c>
      <c r="M142" s="61">
        <v>0</v>
      </c>
      <c r="N142" s="61">
        <v>0</v>
      </c>
      <c r="O142" s="61">
        <v>0</v>
      </c>
      <c r="P142" s="61">
        <v>0</v>
      </c>
      <c r="Q142" s="64">
        <v>3.37609E-3</v>
      </c>
      <c r="R142" s="61">
        <v>0</v>
      </c>
      <c r="S142" s="61">
        <f t="shared" si="12"/>
        <v>-3.37609E-3</v>
      </c>
      <c r="T142" s="61">
        <f t="shared" si="13"/>
        <v>3.37609E-3</v>
      </c>
      <c r="U142" s="67">
        <v>0</v>
      </c>
      <c r="V142" s="57" t="s">
        <v>796</v>
      </c>
    </row>
    <row r="143" spans="1:22" ht="30" x14ac:dyDescent="0.25">
      <c r="A143" s="23" t="s">
        <v>157</v>
      </c>
      <c r="B143" s="31" t="s">
        <v>261</v>
      </c>
      <c r="C143" s="25" t="s">
        <v>262</v>
      </c>
      <c r="D143" s="61">
        <v>0</v>
      </c>
      <c r="E143" s="61">
        <v>0</v>
      </c>
      <c r="F143" s="61">
        <v>0</v>
      </c>
      <c r="G143" s="61">
        <f t="shared" si="11"/>
        <v>0</v>
      </c>
      <c r="H143" s="43">
        <f t="shared" si="15"/>
        <v>0</v>
      </c>
      <c r="I143" s="43">
        <f t="shared" si="14"/>
        <v>6.5825159999999994E-2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61">
        <v>0</v>
      </c>
      <c r="Q143" s="64">
        <v>6.5825159999999994E-2</v>
      </c>
      <c r="R143" s="61">
        <v>0</v>
      </c>
      <c r="S143" s="61">
        <f t="shared" si="12"/>
        <v>-6.5825159999999994E-2</v>
      </c>
      <c r="T143" s="61">
        <f t="shared" si="13"/>
        <v>6.5825159999999994E-2</v>
      </c>
      <c r="U143" s="67">
        <v>0</v>
      </c>
      <c r="V143" s="57" t="s">
        <v>796</v>
      </c>
    </row>
    <row r="144" spans="1:22" ht="30" x14ac:dyDescent="0.25">
      <c r="A144" s="23" t="s">
        <v>157</v>
      </c>
      <c r="B144" s="31" t="s">
        <v>263</v>
      </c>
      <c r="C144" s="25" t="s">
        <v>264</v>
      </c>
      <c r="D144" s="61">
        <v>0</v>
      </c>
      <c r="E144" s="61">
        <v>0</v>
      </c>
      <c r="F144" s="61">
        <v>0</v>
      </c>
      <c r="G144" s="61">
        <f t="shared" si="11"/>
        <v>0</v>
      </c>
      <c r="H144" s="43">
        <f t="shared" si="15"/>
        <v>0</v>
      </c>
      <c r="I144" s="43">
        <f t="shared" si="14"/>
        <v>8.2611469999999992E-2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61">
        <v>0</v>
      </c>
      <c r="Q144" s="64">
        <v>8.2611469999999992E-2</v>
      </c>
      <c r="R144" s="61">
        <v>0</v>
      </c>
      <c r="S144" s="61">
        <f t="shared" si="12"/>
        <v>-8.2611469999999992E-2</v>
      </c>
      <c r="T144" s="61">
        <f t="shared" si="13"/>
        <v>8.2611469999999992E-2</v>
      </c>
      <c r="U144" s="67">
        <v>0</v>
      </c>
      <c r="V144" s="57" t="s">
        <v>796</v>
      </c>
    </row>
    <row r="145" spans="1:22" ht="30" x14ac:dyDescent="0.25">
      <c r="A145" s="23" t="s">
        <v>157</v>
      </c>
      <c r="B145" s="31" t="s">
        <v>265</v>
      </c>
      <c r="C145" s="25" t="s">
        <v>266</v>
      </c>
      <c r="D145" s="61">
        <v>0</v>
      </c>
      <c r="E145" s="61">
        <v>0</v>
      </c>
      <c r="F145" s="61">
        <v>0</v>
      </c>
      <c r="G145" s="61">
        <f t="shared" si="11"/>
        <v>0</v>
      </c>
      <c r="H145" s="43">
        <f t="shared" si="15"/>
        <v>0</v>
      </c>
      <c r="I145" s="43">
        <f t="shared" si="14"/>
        <v>1.2598409999999999E-2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4">
        <v>1.2598409999999999E-2</v>
      </c>
      <c r="R145" s="61">
        <v>0</v>
      </c>
      <c r="S145" s="61">
        <f t="shared" si="12"/>
        <v>-1.2598409999999999E-2</v>
      </c>
      <c r="T145" s="61">
        <f t="shared" si="13"/>
        <v>1.2598409999999999E-2</v>
      </c>
      <c r="U145" s="67">
        <v>0</v>
      </c>
      <c r="V145" s="57" t="s">
        <v>796</v>
      </c>
    </row>
    <row r="146" spans="1:22" ht="30" x14ac:dyDescent="0.25">
      <c r="A146" s="23" t="s">
        <v>157</v>
      </c>
      <c r="B146" s="31" t="s">
        <v>267</v>
      </c>
      <c r="C146" s="25" t="s">
        <v>268</v>
      </c>
      <c r="D146" s="61">
        <v>0</v>
      </c>
      <c r="E146" s="61">
        <v>0</v>
      </c>
      <c r="F146" s="61">
        <v>0</v>
      </c>
      <c r="G146" s="61">
        <f t="shared" si="11"/>
        <v>0</v>
      </c>
      <c r="H146" s="43">
        <f t="shared" si="15"/>
        <v>0</v>
      </c>
      <c r="I146" s="43">
        <f t="shared" si="14"/>
        <v>9.3706390000000001E-2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61">
        <v>0</v>
      </c>
      <c r="Q146" s="64">
        <v>9.3706390000000001E-2</v>
      </c>
      <c r="R146" s="61">
        <v>0</v>
      </c>
      <c r="S146" s="61">
        <f t="shared" si="12"/>
        <v>-9.3706390000000001E-2</v>
      </c>
      <c r="T146" s="61">
        <f t="shared" si="13"/>
        <v>9.3706390000000001E-2</v>
      </c>
      <c r="U146" s="67">
        <v>0</v>
      </c>
      <c r="V146" s="57" t="s">
        <v>796</v>
      </c>
    </row>
    <row r="147" spans="1:22" ht="30" x14ac:dyDescent="0.25">
      <c r="A147" s="23" t="s">
        <v>157</v>
      </c>
      <c r="B147" s="31" t="s">
        <v>269</v>
      </c>
      <c r="C147" s="25" t="s">
        <v>270</v>
      </c>
      <c r="D147" s="61">
        <v>0</v>
      </c>
      <c r="E147" s="61">
        <v>0</v>
      </c>
      <c r="F147" s="61">
        <v>0</v>
      </c>
      <c r="G147" s="61">
        <f t="shared" si="11"/>
        <v>0</v>
      </c>
      <c r="H147" s="43">
        <f t="shared" si="15"/>
        <v>0</v>
      </c>
      <c r="I147" s="43">
        <f t="shared" si="14"/>
        <v>6.7106399999999995E-3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61">
        <v>0</v>
      </c>
      <c r="Q147" s="64">
        <v>6.7106399999999995E-3</v>
      </c>
      <c r="R147" s="61">
        <v>0</v>
      </c>
      <c r="S147" s="61">
        <f t="shared" si="12"/>
        <v>-6.7106399999999995E-3</v>
      </c>
      <c r="T147" s="61">
        <f t="shared" si="13"/>
        <v>6.7106399999999995E-3</v>
      </c>
      <c r="U147" s="67">
        <v>0</v>
      </c>
      <c r="V147" s="57" t="s">
        <v>796</v>
      </c>
    </row>
    <row r="148" spans="1:22" ht="30" x14ac:dyDescent="0.25">
      <c r="A148" s="23" t="s">
        <v>157</v>
      </c>
      <c r="B148" s="31" t="s">
        <v>271</v>
      </c>
      <c r="C148" s="25" t="s">
        <v>272</v>
      </c>
      <c r="D148" s="61">
        <v>0</v>
      </c>
      <c r="E148" s="61">
        <v>0</v>
      </c>
      <c r="F148" s="61">
        <v>0</v>
      </c>
      <c r="G148" s="61">
        <f t="shared" si="11"/>
        <v>0</v>
      </c>
      <c r="H148" s="43">
        <f t="shared" si="15"/>
        <v>0</v>
      </c>
      <c r="I148" s="43">
        <f t="shared" si="14"/>
        <v>5.3547200000000003E-3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4">
        <v>5.3547200000000003E-3</v>
      </c>
      <c r="R148" s="61">
        <v>0</v>
      </c>
      <c r="S148" s="61">
        <f t="shared" si="12"/>
        <v>-5.3547200000000003E-3</v>
      </c>
      <c r="T148" s="61">
        <f t="shared" si="13"/>
        <v>5.3547200000000003E-3</v>
      </c>
      <c r="U148" s="67">
        <v>0</v>
      </c>
      <c r="V148" s="57" t="s">
        <v>796</v>
      </c>
    </row>
    <row r="149" spans="1:22" ht="30" x14ac:dyDescent="0.25">
      <c r="A149" s="23" t="s">
        <v>157</v>
      </c>
      <c r="B149" s="31" t="s">
        <v>273</v>
      </c>
      <c r="C149" s="25" t="s">
        <v>274</v>
      </c>
      <c r="D149" s="61">
        <v>0</v>
      </c>
      <c r="E149" s="61">
        <v>0</v>
      </c>
      <c r="F149" s="61">
        <v>0</v>
      </c>
      <c r="G149" s="61">
        <f t="shared" ref="G149:G212" si="16">H149-E149</f>
        <v>0</v>
      </c>
      <c r="H149" s="43">
        <f t="shared" si="15"/>
        <v>0</v>
      </c>
      <c r="I149" s="43">
        <f t="shared" si="14"/>
        <v>7.9381499999999997E-3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61">
        <v>0</v>
      </c>
      <c r="Q149" s="64">
        <v>7.9381499999999997E-3</v>
      </c>
      <c r="R149" s="61">
        <v>0</v>
      </c>
      <c r="S149" s="61">
        <f t="shared" ref="S149:S212" si="17">G149-I149</f>
        <v>-7.9381499999999997E-3</v>
      </c>
      <c r="T149" s="61">
        <f t="shared" ref="T149:T212" si="18">I149-H149</f>
        <v>7.9381499999999997E-3</v>
      </c>
      <c r="U149" s="67">
        <v>0</v>
      </c>
      <c r="V149" s="57" t="s">
        <v>796</v>
      </c>
    </row>
    <row r="150" spans="1:22" ht="30" x14ac:dyDescent="0.25">
      <c r="A150" s="23" t="s">
        <v>157</v>
      </c>
      <c r="B150" s="31" t="s">
        <v>275</v>
      </c>
      <c r="C150" s="25" t="s">
        <v>276</v>
      </c>
      <c r="D150" s="61">
        <v>0</v>
      </c>
      <c r="E150" s="61">
        <v>0</v>
      </c>
      <c r="F150" s="61">
        <v>0</v>
      </c>
      <c r="G150" s="61">
        <f t="shared" si="16"/>
        <v>0</v>
      </c>
      <c r="H150" s="43">
        <f t="shared" si="15"/>
        <v>0</v>
      </c>
      <c r="I150" s="43">
        <f t="shared" si="14"/>
        <v>4.8151399999999999E-3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61">
        <v>0</v>
      </c>
      <c r="Q150" s="64">
        <v>4.8151399999999999E-3</v>
      </c>
      <c r="R150" s="61">
        <v>0</v>
      </c>
      <c r="S150" s="61">
        <f t="shared" si="17"/>
        <v>-4.8151399999999999E-3</v>
      </c>
      <c r="T150" s="61">
        <f t="shared" si="18"/>
        <v>4.8151399999999999E-3</v>
      </c>
      <c r="U150" s="67">
        <v>0</v>
      </c>
      <c r="V150" s="57" t="s">
        <v>796</v>
      </c>
    </row>
    <row r="151" spans="1:22" ht="30" x14ac:dyDescent="0.25">
      <c r="A151" s="23" t="s">
        <v>157</v>
      </c>
      <c r="B151" s="31" t="s">
        <v>277</v>
      </c>
      <c r="C151" s="25" t="s">
        <v>278</v>
      </c>
      <c r="D151" s="61">
        <v>0</v>
      </c>
      <c r="E151" s="61">
        <v>0</v>
      </c>
      <c r="F151" s="61">
        <v>0</v>
      </c>
      <c r="G151" s="61">
        <f t="shared" si="16"/>
        <v>0</v>
      </c>
      <c r="H151" s="43">
        <f t="shared" si="15"/>
        <v>0</v>
      </c>
      <c r="I151" s="43">
        <f t="shared" si="14"/>
        <v>3.4245299999999999E-2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61">
        <v>0</v>
      </c>
      <c r="Q151" s="64">
        <v>3.4245299999999999E-2</v>
      </c>
      <c r="R151" s="61">
        <v>0</v>
      </c>
      <c r="S151" s="61">
        <f t="shared" si="17"/>
        <v>-3.4245299999999999E-2</v>
      </c>
      <c r="T151" s="61">
        <f t="shared" si="18"/>
        <v>3.4245299999999999E-2</v>
      </c>
      <c r="U151" s="67">
        <v>0</v>
      </c>
      <c r="V151" s="57" t="s">
        <v>796</v>
      </c>
    </row>
    <row r="152" spans="1:22" ht="30" x14ac:dyDescent="0.25">
      <c r="A152" s="23" t="s">
        <v>157</v>
      </c>
      <c r="B152" s="31" t="s">
        <v>279</v>
      </c>
      <c r="C152" s="25" t="s">
        <v>280</v>
      </c>
      <c r="D152" s="61">
        <v>7.1300000000000001E-3</v>
      </c>
      <c r="E152" s="61">
        <v>4.2372880000000002E-2</v>
      </c>
      <c r="F152" s="61">
        <v>0</v>
      </c>
      <c r="G152" s="61">
        <f t="shared" si="16"/>
        <v>1.0109119999999999E-2</v>
      </c>
      <c r="H152" s="43">
        <f t="shared" si="15"/>
        <v>5.2482000000000001E-2</v>
      </c>
      <c r="I152" s="43">
        <f t="shared" si="14"/>
        <v>5.2481340000000001E-2</v>
      </c>
      <c r="J152" s="61">
        <v>5.2482000000000001E-2</v>
      </c>
      <c r="K152" s="61">
        <v>5.2481340000000001E-2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4">
        <v>0</v>
      </c>
      <c r="R152" s="61">
        <v>0</v>
      </c>
      <c r="S152" s="61">
        <f t="shared" si="17"/>
        <v>-4.2372220000000002E-2</v>
      </c>
      <c r="T152" s="61">
        <f t="shared" si="18"/>
        <v>-6.5999999999954984E-7</v>
      </c>
      <c r="U152" s="67">
        <v>-1.2575740253792727E-3</v>
      </c>
      <c r="V152" s="57" t="s">
        <v>796</v>
      </c>
    </row>
    <row r="153" spans="1:22" ht="28.5" x14ac:dyDescent="0.25">
      <c r="A153" s="17" t="s">
        <v>281</v>
      </c>
      <c r="B153" s="18" t="s">
        <v>282</v>
      </c>
      <c r="C153" s="19" t="s">
        <v>31</v>
      </c>
      <c r="D153" s="62">
        <f>D154+D257+D332++D346</f>
        <v>12.98399</v>
      </c>
      <c r="E153" s="62">
        <f>E154+E257+E332++E346</f>
        <v>1.67479014</v>
      </c>
      <c r="F153" s="62">
        <v>0</v>
      </c>
      <c r="G153" s="62">
        <f t="shared" si="16"/>
        <v>85.087251630000011</v>
      </c>
      <c r="H153" s="42">
        <f t="shared" si="15"/>
        <v>86.76204177000001</v>
      </c>
      <c r="I153" s="42">
        <f t="shared" si="14"/>
        <v>61.728137959999998</v>
      </c>
      <c r="J153" s="62">
        <v>3.2820596700000007</v>
      </c>
      <c r="K153" s="62">
        <v>2.46913998</v>
      </c>
      <c r="L153" s="62">
        <v>21.777231</v>
      </c>
      <c r="M153" s="62">
        <v>10.07762949</v>
      </c>
      <c r="N153" s="62">
        <v>38.230302100000003</v>
      </c>
      <c r="O153" s="62">
        <v>7.9915112399999986</v>
      </c>
      <c r="P153" s="62">
        <v>23.472449000000001</v>
      </c>
      <c r="Q153" s="63">
        <v>41.189857250000003</v>
      </c>
      <c r="R153" s="62">
        <v>0</v>
      </c>
      <c r="S153" s="62">
        <f t="shared" si="17"/>
        <v>23.359113670000013</v>
      </c>
      <c r="T153" s="62">
        <f t="shared" si="18"/>
        <v>-25.033903810000012</v>
      </c>
      <c r="U153" s="70">
        <v>-28.853520847703333</v>
      </c>
      <c r="V153" s="58" t="s">
        <v>795</v>
      </c>
    </row>
    <row r="154" spans="1:22" ht="42.75" x14ac:dyDescent="0.25">
      <c r="A154" s="17" t="s">
        <v>283</v>
      </c>
      <c r="B154" s="18" t="s">
        <v>284</v>
      </c>
      <c r="C154" s="19" t="s">
        <v>31</v>
      </c>
      <c r="D154" s="62">
        <f>D155+D176</f>
        <v>6.9394600000000004</v>
      </c>
      <c r="E154" s="62">
        <f>E155+E176</f>
        <v>0.37008021999999996</v>
      </c>
      <c r="F154" s="62">
        <v>0</v>
      </c>
      <c r="G154" s="62">
        <f t="shared" si="16"/>
        <v>50.755629380000002</v>
      </c>
      <c r="H154" s="42">
        <f t="shared" si="15"/>
        <v>51.1257096</v>
      </c>
      <c r="I154" s="42">
        <f t="shared" si="14"/>
        <v>29.004008529999997</v>
      </c>
      <c r="J154" s="62">
        <v>1.4188020000000001</v>
      </c>
      <c r="K154" s="62">
        <v>1.5214149700000001</v>
      </c>
      <c r="L154" s="62">
        <v>10.040794500000002</v>
      </c>
      <c r="M154" s="62">
        <v>7.2459330799999986</v>
      </c>
      <c r="N154" s="62">
        <v>30.913596100000003</v>
      </c>
      <c r="O154" s="62">
        <v>3.5105045000000001</v>
      </c>
      <c r="P154" s="62">
        <v>8.7525169999999992</v>
      </c>
      <c r="Q154" s="63">
        <v>16.726155979999998</v>
      </c>
      <c r="R154" s="62">
        <v>0</v>
      </c>
      <c r="S154" s="62">
        <f t="shared" si="17"/>
        <v>21.751620850000005</v>
      </c>
      <c r="T154" s="62">
        <f t="shared" si="18"/>
        <v>-22.121701070000004</v>
      </c>
      <c r="U154" s="70">
        <v>-43.269230379542748</v>
      </c>
      <c r="V154" s="58" t="s">
        <v>795</v>
      </c>
    </row>
    <row r="155" spans="1:22" ht="28.5" x14ac:dyDescent="0.25">
      <c r="A155" s="17" t="s">
        <v>285</v>
      </c>
      <c r="B155" s="18" t="s">
        <v>286</v>
      </c>
      <c r="C155" s="19" t="s">
        <v>31</v>
      </c>
      <c r="D155" s="62">
        <f>SUM(D156:D175)</f>
        <v>0.32012000000000002</v>
      </c>
      <c r="E155" s="62">
        <f>SUM(E156:E175)</f>
        <v>8.8135600000000008E-2</v>
      </c>
      <c r="F155" s="62">
        <v>0</v>
      </c>
      <c r="G155" s="62">
        <f t="shared" si="16"/>
        <v>2.2679344000000001</v>
      </c>
      <c r="H155" s="42">
        <f t="shared" si="15"/>
        <v>2.3560700000000003</v>
      </c>
      <c r="I155" s="42">
        <f t="shared" si="14"/>
        <v>0.50619760000000003</v>
      </c>
      <c r="J155" s="62">
        <v>8.3900000000000002E-2</v>
      </c>
      <c r="K155" s="62">
        <v>8.8135600000000008E-2</v>
      </c>
      <c r="L155" s="62">
        <v>0.18020700000000001</v>
      </c>
      <c r="M155" s="62">
        <v>4.7E-2</v>
      </c>
      <c r="N155" s="62">
        <v>2.0198830000000001</v>
      </c>
      <c r="O155" s="62">
        <v>0.15402811999999999</v>
      </c>
      <c r="P155" s="62">
        <v>7.2080000000000005E-2</v>
      </c>
      <c r="Q155" s="63">
        <v>0.21703388000000001</v>
      </c>
      <c r="R155" s="62">
        <v>0</v>
      </c>
      <c r="S155" s="62">
        <f t="shared" si="17"/>
        <v>1.7617368</v>
      </c>
      <c r="T155" s="62">
        <f t="shared" si="18"/>
        <v>-1.8498724000000002</v>
      </c>
      <c r="U155" s="70">
        <v>-78.515171450763347</v>
      </c>
      <c r="V155" s="58" t="s">
        <v>795</v>
      </c>
    </row>
    <row r="156" spans="1:22" ht="30" x14ac:dyDescent="0.25">
      <c r="A156" s="23" t="s">
        <v>285</v>
      </c>
      <c r="B156" s="31" t="s">
        <v>287</v>
      </c>
      <c r="C156" s="25" t="s">
        <v>288</v>
      </c>
      <c r="D156" s="43">
        <v>0.27115</v>
      </c>
      <c r="E156" s="61">
        <v>0</v>
      </c>
      <c r="F156" s="61">
        <v>0</v>
      </c>
      <c r="G156" s="61">
        <f t="shared" si="16"/>
        <v>1.9956500000000001</v>
      </c>
      <c r="H156" s="43">
        <f t="shared" si="15"/>
        <v>1.9956500000000001</v>
      </c>
      <c r="I156" s="43">
        <f t="shared" si="14"/>
        <v>0</v>
      </c>
      <c r="J156" s="61">
        <v>8.3900000000000002E-2</v>
      </c>
      <c r="K156" s="61">
        <v>0</v>
      </c>
      <c r="L156" s="61">
        <v>0</v>
      </c>
      <c r="M156" s="61">
        <v>0</v>
      </c>
      <c r="N156" s="61">
        <v>1.9117500000000001</v>
      </c>
      <c r="O156" s="61">
        <v>0</v>
      </c>
      <c r="P156" s="61">
        <v>0</v>
      </c>
      <c r="Q156" s="64">
        <v>0</v>
      </c>
      <c r="R156" s="61">
        <v>0</v>
      </c>
      <c r="S156" s="61">
        <f t="shared" si="17"/>
        <v>1.9956500000000001</v>
      </c>
      <c r="T156" s="61">
        <f t="shared" si="18"/>
        <v>-1.9956500000000001</v>
      </c>
      <c r="U156" s="67">
        <v>-100</v>
      </c>
      <c r="V156" s="59" t="s">
        <v>795</v>
      </c>
    </row>
    <row r="157" spans="1:22" x14ac:dyDescent="0.25">
      <c r="A157" s="20" t="s">
        <v>285</v>
      </c>
      <c r="B157" s="21" t="s">
        <v>289</v>
      </c>
      <c r="C157" s="22" t="s">
        <v>290</v>
      </c>
      <c r="D157" s="43">
        <v>4.897E-2</v>
      </c>
      <c r="E157" s="61">
        <v>0</v>
      </c>
      <c r="F157" s="61">
        <v>0</v>
      </c>
      <c r="G157" s="61">
        <f t="shared" si="16"/>
        <v>0.36041999999999996</v>
      </c>
      <c r="H157" s="43">
        <f t="shared" si="15"/>
        <v>0.36041999999999996</v>
      </c>
      <c r="I157" s="43">
        <f t="shared" si="14"/>
        <v>0</v>
      </c>
      <c r="J157" s="61">
        <v>0</v>
      </c>
      <c r="K157" s="61">
        <v>0</v>
      </c>
      <c r="L157" s="61">
        <v>0.18020700000000001</v>
      </c>
      <c r="M157" s="61">
        <v>0</v>
      </c>
      <c r="N157" s="61">
        <v>0.10813299999999999</v>
      </c>
      <c r="O157" s="61">
        <v>0</v>
      </c>
      <c r="P157" s="61">
        <v>7.2080000000000005E-2</v>
      </c>
      <c r="Q157" s="64">
        <v>0</v>
      </c>
      <c r="R157" s="61">
        <v>0</v>
      </c>
      <c r="S157" s="61">
        <f t="shared" si="17"/>
        <v>0.36041999999999996</v>
      </c>
      <c r="T157" s="61">
        <f t="shared" si="18"/>
        <v>-0.36041999999999996</v>
      </c>
      <c r="U157" s="67">
        <v>-100</v>
      </c>
      <c r="V157" s="59" t="s">
        <v>795</v>
      </c>
    </row>
    <row r="158" spans="1:22" x14ac:dyDescent="0.25">
      <c r="A158" s="20" t="s">
        <v>285</v>
      </c>
      <c r="B158" s="21" t="s">
        <v>291</v>
      </c>
      <c r="C158" s="22" t="s">
        <v>292</v>
      </c>
      <c r="D158" s="43">
        <v>0</v>
      </c>
      <c r="E158" s="61">
        <v>0</v>
      </c>
      <c r="F158" s="61">
        <v>0</v>
      </c>
      <c r="G158" s="61">
        <f t="shared" si="16"/>
        <v>0</v>
      </c>
      <c r="H158" s="43">
        <f t="shared" si="15"/>
        <v>0</v>
      </c>
      <c r="I158" s="43">
        <f t="shared" si="14"/>
        <v>2.8813559999999998E-2</v>
      </c>
      <c r="J158" s="61">
        <v>0</v>
      </c>
      <c r="K158" s="61">
        <v>2.8813559999999998E-2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4">
        <v>0</v>
      </c>
      <c r="R158" s="61">
        <v>0</v>
      </c>
      <c r="S158" s="61">
        <f t="shared" si="17"/>
        <v>-2.8813559999999998E-2</v>
      </c>
      <c r="T158" s="61">
        <f t="shared" si="18"/>
        <v>2.8813559999999998E-2</v>
      </c>
      <c r="U158" s="67">
        <v>100</v>
      </c>
      <c r="V158" s="59" t="s">
        <v>795</v>
      </c>
    </row>
    <row r="159" spans="1:22" x14ac:dyDescent="0.25">
      <c r="A159" s="20" t="s">
        <v>285</v>
      </c>
      <c r="B159" s="21" t="s">
        <v>293</v>
      </c>
      <c r="C159" s="22" t="s">
        <v>294</v>
      </c>
      <c r="D159" s="43">
        <v>0</v>
      </c>
      <c r="E159" s="61">
        <v>2.9661020000000003E-2</v>
      </c>
      <c r="F159" s="61">
        <v>0</v>
      </c>
      <c r="G159" s="61">
        <f t="shared" si="16"/>
        <v>-2.9661020000000003E-2</v>
      </c>
      <c r="H159" s="43">
        <f t="shared" si="15"/>
        <v>0</v>
      </c>
      <c r="I159" s="43">
        <f t="shared" si="14"/>
        <v>2.966102E-2</v>
      </c>
      <c r="J159" s="61">
        <v>0</v>
      </c>
      <c r="K159" s="61">
        <v>2.966102E-2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4">
        <v>0</v>
      </c>
      <c r="R159" s="61">
        <v>0</v>
      </c>
      <c r="S159" s="61">
        <f t="shared" si="17"/>
        <v>-5.9322040000000006E-2</v>
      </c>
      <c r="T159" s="61">
        <f t="shared" si="18"/>
        <v>2.966102E-2</v>
      </c>
      <c r="U159" s="67">
        <v>100</v>
      </c>
      <c r="V159" s="59" t="s">
        <v>795</v>
      </c>
    </row>
    <row r="160" spans="1:22" x14ac:dyDescent="0.25">
      <c r="A160" s="20" t="s">
        <v>285</v>
      </c>
      <c r="B160" s="21" t="s">
        <v>295</v>
      </c>
      <c r="C160" s="22" t="s">
        <v>296</v>
      </c>
      <c r="D160" s="43">
        <v>0</v>
      </c>
      <c r="E160" s="61">
        <v>2.9661020000000003E-2</v>
      </c>
      <c r="F160" s="61">
        <v>0</v>
      </c>
      <c r="G160" s="61">
        <f t="shared" si="16"/>
        <v>-2.9661020000000003E-2</v>
      </c>
      <c r="H160" s="43">
        <f t="shared" si="15"/>
        <v>0</v>
      </c>
      <c r="I160" s="43">
        <f t="shared" si="14"/>
        <v>2.966102E-2</v>
      </c>
      <c r="J160" s="61">
        <v>0</v>
      </c>
      <c r="K160" s="61">
        <v>2.966102E-2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4">
        <v>0</v>
      </c>
      <c r="R160" s="61">
        <v>0</v>
      </c>
      <c r="S160" s="61">
        <f t="shared" si="17"/>
        <v>-5.9322040000000006E-2</v>
      </c>
      <c r="T160" s="61">
        <f t="shared" si="18"/>
        <v>2.966102E-2</v>
      </c>
      <c r="U160" s="67">
        <v>100</v>
      </c>
      <c r="V160" s="59" t="s">
        <v>795</v>
      </c>
    </row>
    <row r="161" spans="1:22" x14ac:dyDescent="0.25">
      <c r="A161" s="20" t="s">
        <v>285</v>
      </c>
      <c r="B161" s="21" t="s">
        <v>297</v>
      </c>
      <c r="C161" s="22" t="s">
        <v>298</v>
      </c>
      <c r="D161" s="43">
        <v>0</v>
      </c>
      <c r="E161" s="61">
        <v>0</v>
      </c>
      <c r="F161" s="61">
        <v>0</v>
      </c>
      <c r="G161" s="61">
        <f t="shared" si="16"/>
        <v>0</v>
      </c>
      <c r="H161" s="43">
        <f t="shared" si="15"/>
        <v>0</v>
      </c>
      <c r="I161" s="43">
        <f t="shared" si="14"/>
        <v>2.35E-2</v>
      </c>
      <c r="J161" s="61">
        <v>0</v>
      </c>
      <c r="K161" s="61">
        <v>0</v>
      </c>
      <c r="L161" s="61">
        <v>0</v>
      </c>
      <c r="M161" s="61">
        <v>2.35E-2</v>
      </c>
      <c r="N161" s="61">
        <v>0</v>
      </c>
      <c r="O161" s="61">
        <v>0</v>
      </c>
      <c r="P161" s="61">
        <v>0</v>
      </c>
      <c r="Q161" s="64">
        <v>0</v>
      </c>
      <c r="R161" s="61">
        <v>0</v>
      </c>
      <c r="S161" s="61">
        <f t="shared" si="17"/>
        <v>-2.35E-2</v>
      </c>
      <c r="T161" s="61">
        <f t="shared" si="18"/>
        <v>2.35E-2</v>
      </c>
      <c r="U161" s="67">
        <v>100</v>
      </c>
      <c r="V161" s="59" t="s">
        <v>795</v>
      </c>
    </row>
    <row r="162" spans="1:22" x14ac:dyDescent="0.25">
      <c r="A162" s="20" t="s">
        <v>285</v>
      </c>
      <c r="B162" s="21" t="s">
        <v>299</v>
      </c>
      <c r="C162" s="22" t="s">
        <v>300</v>
      </c>
      <c r="D162" s="43">
        <v>0</v>
      </c>
      <c r="E162" s="61">
        <v>0</v>
      </c>
      <c r="F162" s="61">
        <v>0</v>
      </c>
      <c r="G162" s="61">
        <f t="shared" si="16"/>
        <v>0</v>
      </c>
      <c r="H162" s="43">
        <f t="shared" si="15"/>
        <v>0</v>
      </c>
      <c r="I162" s="43">
        <f t="shared" si="14"/>
        <v>2.35E-2</v>
      </c>
      <c r="J162" s="61">
        <v>0</v>
      </c>
      <c r="K162" s="61">
        <v>0</v>
      </c>
      <c r="L162" s="61">
        <v>0</v>
      </c>
      <c r="M162" s="61">
        <v>2.35E-2</v>
      </c>
      <c r="N162" s="61">
        <v>0</v>
      </c>
      <c r="O162" s="61">
        <v>0</v>
      </c>
      <c r="P162" s="61">
        <v>0</v>
      </c>
      <c r="Q162" s="64">
        <v>0</v>
      </c>
      <c r="R162" s="61">
        <v>0</v>
      </c>
      <c r="S162" s="61">
        <f t="shared" si="17"/>
        <v>-2.35E-2</v>
      </c>
      <c r="T162" s="61">
        <f t="shared" si="18"/>
        <v>2.35E-2</v>
      </c>
      <c r="U162" s="67">
        <v>100</v>
      </c>
      <c r="V162" s="59" t="s">
        <v>795</v>
      </c>
    </row>
    <row r="163" spans="1:22" x14ac:dyDescent="0.25">
      <c r="A163" s="20" t="s">
        <v>285</v>
      </c>
      <c r="B163" s="21" t="s">
        <v>301</v>
      </c>
      <c r="C163" s="22" t="s">
        <v>302</v>
      </c>
      <c r="D163" s="43">
        <v>0</v>
      </c>
      <c r="E163" s="61">
        <v>0</v>
      </c>
      <c r="F163" s="61">
        <v>0</v>
      </c>
      <c r="G163" s="61">
        <f t="shared" si="16"/>
        <v>0</v>
      </c>
      <c r="H163" s="43">
        <f t="shared" si="15"/>
        <v>0</v>
      </c>
      <c r="I163" s="43">
        <f t="shared" si="14"/>
        <v>3.1E-2</v>
      </c>
      <c r="J163" s="61">
        <v>0</v>
      </c>
      <c r="K163" s="61">
        <v>0</v>
      </c>
      <c r="L163" s="61">
        <v>0</v>
      </c>
      <c r="M163" s="61">
        <v>0</v>
      </c>
      <c r="N163" s="61">
        <v>0</v>
      </c>
      <c r="O163" s="61">
        <v>3.1E-2</v>
      </c>
      <c r="P163" s="61">
        <v>0</v>
      </c>
      <c r="Q163" s="64">
        <v>0</v>
      </c>
      <c r="R163" s="61">
        <v>0</v>
      </c>
      <c r="S163" s="61">
        <f t="shared" si="17"/>
        <v>-3.1E-2</v>
      </c>
      <c r="T163" s="61">
        <f t="shared" si="18"/>
        <v>3.1E-2</v>
      </c>
      <c r="U163" s="67">
        <v>100</v>
      </c>
      <c r="V163" s="59" t="s">
        <v>795</v>
      </c>
    </row>
    <row r="164" spans="1:22" x14ac:dyDescent="0.25">
      <c r="A164" s="20" t="s">
        <v>285</v>
      </c>
      <c r="B164" s="21" t="s">
        <v>303</v>
      </c>
      <c r="C164" s="22" t="s">
        <v>304</v>
      </c>
      <c r="D164" s="43">
        <v>0</v>
      </c>
      <c r="E164" s="61">
        <v>0</v>
      </c>
      <c r="F164" s="61">
        <v>0</v>
      </c>
      <c r="G164" s="61">
        <f t="shared" si="16"/>
        <v>0</v>
      </c>
      <c r="H164" s="43">
        <f t="shared" si="15"/>
        <v>0</v>
      </c>
      <c r="I164" s="43">
        <f t="shared" si="14"/>
        <v>3.1E-2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3.1E-2</v>
      </c>
      <c r="P164" s="61">
        <v>0</v>
      </c>
      <c r="Q164" s="64">
        <v>0</v>
      </c>
      <c r="R164" s="61">
        <v>0</v>
      </c>
      <c r="S164" s="61">
        <f t="shared" si="17"/>
        <v>-3.1E-2</v>
      </c>
      <c r="T164" s="61">
        <f t="shared" si="18"/>
        <v>3.1E-2</v>
      </c>
      <c r="U164" s="67">
        <v>100</v>
      </c>
      <c r="V164" s="59" t="s">
        <v>795</v>
      </c>
    </row>
    <row r="165" spans="1:22" x14ac:dyDescent="0.25">
      <c r="A165" s="20" t="s">
        <v>285</v>
      </c>
      <c r="B165" s="21" t="s">
        <v>305</v>
      </c>
      <c r="C165" s="22" t="s">
        <v>306</v>
      </c>
      <c r="D165" s="43">
        <v>0</v>
      </c>
      <c r="E165" s="61">
        <v>0</v>
      </c>
      <c r="F165" s="61">
        <v>0</v>
      </c>
      <c r="G165" s="61">
        <f t="shared" si="16"/>
        <v>0</v>
      </c>
      <c r="H165" s="43">
        <f t="shared" si="15"/>
        <v>0</v>
      </c>
      <c r="I165" s="43">
        <f t="shared" si="14"/>
        <v>3.1E-2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3.1E-2</v>
      </c>
      <c r="P165" s="61">
        <v>0</v>
      </c>
      <c r="Q165" s="64">
        <v>0</v>
      </c>
      <c r="R165" s="61">
        <v>0</v>
      </c>
      <c r="S165" s="61">
        <f t="shared" si="17"/>
        <v>-3.1E-2</v>
      </c>
      <c r="T165" s="61">
        <f t="shared" si="18"/>
        <v>3.1E-2</v>
      </c>
      <c r="U165" s="67">
        <v>100</v>
      </c>
      <c r="V165" s="59" t="s">
        <v>795</v>
      </c>
    </row>
    <row r="166" spans="1:22" x14ac:dyDescent="0.25">
      <c r="A166" s="20" t="s">
        <v>285</v>
      </c>
      <c r="B166" s="21" t="s">
        <v>307</v>
      </c>
      <c r="C166" s="22" t="s">
        <v>308</v>
      </c>
      <c r="D166" s="43">
        <v>0</v>
      </c>
      <c r="E166" s="61">
        <v>0</v>
      </c>
      <c r="F166" s="61">
        <v>0</v>
      </c>
      <c r="G166" s="61">
        <f t="shared" si="16"/>
        <v>0</v>
      </c>
      <c r="H166" s="43">
        <f t="shared" si="15"/>
        <v>0</v>
      </c>
      <c r="I166" s="43">
        <f t="shared" si="14"/>
        <v>3.0514059999999999E-2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3.0514059999999999E-2</v>
      </c>
      <c r="P166" s="61">
        <v>0</v>
      </c>
      <c r="Q166" s="64">
        <v>0</v>
      </c>
      <c r="R166" s="61">
        <v>0</v>
      </c>
      <c r="S166" s="61">
        <f t="shared" si="17"/>
        <v>-3.0514059999999999E-2</v>
      </c>
      <c r="T166" s="61">
        <f t="shared" si="18"/>
        <v>3.0514059999999999E-2</v>
      </c>
      <c r="U166" s="67">
        <v>100</v>
      </c>
      <c r="V166" s="59" t="s">
        <v>795</v>
      </c>
    </row>
    <row r="167" spans="1:22" x14ac:dyDescent="0.25">
      <c r="A167" s="20" t="s">
        <v>285</v>
      </c>
      <c r="B167" s="21" t="s">
        <v>309</v>
      </c>
      <c r="C167" s="22" t="s">
        <v>310</v>
      </c>
      <c r="D167" s="43">
        <v>0</v>
      </c>
      <c r="E167" s="61">
        <v>0</v>
      </c>
      <c r="F167" s="61">
        <v>0</v>
      </c>
      <c r="G167" s="61">
        <f t="shared" si="16"/>
        <v>0</v>
      </c>
      <c r="H167" s="43">
        <f t="shared" si="15"/>
        <v>0</v>
      </c>
      <c r="I167" s="43">
        <f t="shared" si="14"/>
        <v>3.0514059999999999E-2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3.0514059999999999E-2</v>
      </c>
      <c r="P167" s="61">
        <v>0</v>
      </c>
      <c r="Q167" s="64">
        <v>0</v>
      </c>
      <c r="R167" s="61">
        <v>0</v>
      </c>
      <c r="S167" s="61">
        <f t="shared" si="17"/>
        <v>-3.0514059999999999E-2</v>
      </c>
      <c r="T167" s="61">
        <f t="shared" si="18"/>
        <v>3.0514059999999999E-2</v>
      </c>
      <c r="U167" s="67">
        <v>100</v>
      </c>
      <c r="V167" s="59" t="s">
        <v>795</v>
      </c>
    </row>
    <row r="168" spans="1:22" x14ac:dyDescent="0.25">
      <c r="A168" s="20" t="s">
        <v>285</v>
      </c>
      <c r="B168" s="21" t="s">
        <v>311</v>
      </c>
      <c r="C168" s="22" t="s">
        <v>312</v>
      </c>
      <c r="D168" s="43">
        <v>0</v>
      </c>
      <c r="E168" s="61">
        <v>2.8813559999999995E-2</v>
      </c>
      <c r="F168" s="61">
        <v>0</v>
      </c>
      <c r="G168" s="61">
        <f t="shared" si="16"/>
        <v>-2.8813559999999995E-2</v>
      </c>
      <c r="H168" s="43">
        <f t="shared" si="15"/>
        <v>0</v>
      </c>
      <c r="I168" s="43">
        <f t="shared" si="14"/>
        <v>0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4">
        <v>0</v>
      </c>
      <c r="R168" s="61">
        <v>0</v>
      </c>
      <c r="S168" s="61">
        <f t="shared" si="17"/>
        <v>-2.8813559999999995E-2</v>
      </c>
      <c r="T168" s="61">
        <f t="shared" si="18"/>
        <v>0</v>
      </c>
      <c r="U168" s="67">
        <v>100</v>
      </c>
      <c r="V168" s="59" t="s">
        <v>795</v>
      </c>
    </row>
    <row r="169" spans="1:22" x14ac:dyDescent="0.25">
      <c r="A169" s="20" t="s">
        <v>285</v>
      </c>
      <c r="B169" s="21" t="s">
        <v>313</v>
      </c>
      <c r="C169" s="22" t="s">
        <v>314</v>
      </c>
      <c r="D169" s="43">
        <v>0</v>
      </c>
      <c r="E169" s="61">
        <v>0</v>
      </c>
      <c r="F169" s="61">
        <v>0</v>
      </c>
      <c r="G169" s="61">
        <f t="shared" si="16"/>
        <v>0</v>
      </c>
      <c r="H169" s="43">
        <f t="shared" si="15"/>
        <v>0</v>
      </c>
      <c r="I169" s="43">
        <f t="shared" si="14"/>
        <v>3.0613270000000001E-2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4">
        <v>3.0613270000000001E-2</v>
      </c>
      <c r="R169" s="61">
        <v>0</v>
      </c>
      <c r="S169" s="61">
        <f t="shared" si="17"/>
        <v>-3.0613270000000001E-2</v>
      </c>
      <c r="T169" s="61">
        <f t="shared" si="18"/>
        <v>3.0613270000000001E-2</v>
      </c>
      <c r="U169" s="67">
        <v>100</v>
      </c>
      <c r="V169" s="59" t="s">
        <v>795</v>
      </c>
    </row>
    <row r="170" spans="1:22" x14ac:dyDescent="0.25">
      <c r="A170" s="20" t="s">
        <v>285</v>
      </c>
      <c r="B170" s="21" t="s">
        <v>315</v>
      </c>
      <c r="C170" s="22" t="s">
        <v>316</v>
      </c>
      <c r="D170" s="43">
        <v>0</v>
      </c>
      <c r="E170" s="61">
        <v>0</v>
      </c>
      <c r="F170" s="61">
        <v>0</v>
      </c>
      <c r="G170" s="61">
        <f t="shared" si="16"/>
        <v>0</v>
      </c>
      <c r="H170" s="43">
        <f t="shared" si="15"/>
        <v>0</v>
      </c>
      <c r="I170" s="43">
        <f t="shared" si="14"/>
        <v>3.0514059999999999E-2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4">
        <v>3.0514059999999999E-2</v>
      </c>
      <c r="R170" s="61">
        <v>0</v>
      </c>
      <c r="S170" s="61">
        <f t="shared" si="17"/>
        <v>-3.0514059999999999E-2</v>
      </c>
      <c r="T170" s="61">
        <f t="shared" si="18"/>
        <v>3.0514059999999999E-2</v>
      </c>
      <c r="U170" s="67">
        <v>100</v>
      </c>
      <c r="V170" s="59" t="s">
        <v>795</v>
      </c>
    </row>
    <row r="171" spans="1:22" x14ac:dyDescent="0.25">
      <c r="A171" s="20" t="s">
        <v>285</v>
      </c>
      <c r="B171" s="21" t="s">
        <v>317</v>
      </c>
      <c r="C171" s="22" t="s">
        <v>318</v>
      </c>
      <c r="D171" s="43">
        <v>0</v>
      </c>
      <c r="E171" s="61">
        <v>0</v>
      </c>
      <c r="F171" s="61">
        <v>0</v>
      </c>
      <c r="G171" s="61">
        <f t="shared" si="16"/>
        <v>0</v>
      </c>
      <c r="H171" s="43">
        <f t="shared" si="15"/>
        <v>0</v>
      </c>
      <c r="I171" s="43">
        <f t="shared" si="14"/>
        <v>3.120655E-2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4">
        <v>3.120655E-2</v>
      </c>
      <c r="R171" s="61">
        <v>0</v>
      </c>
      <c r="S171" s="61">
        <f t="shared" si="17"/>
        <v>-3.120655E-2</v>
      </c>
      <c r="T171" s="61">
        <f t="shared" si="18"/>
        <v>3.120655E-2</v>
      </c>
      <c r="U171" s="67">
        <v>100</v>
      </c>
      <c r="V171" s="59" t="s">
        <v>795</v>
      </c>
    </row>
    <row r="172" spans="1:22" x14ac:dyDescent="0.25">
      <c r="A172" s="20" t="s">
        <v>285</v>
      </c>
      <c r="B172" s="21" t="s">
        <v>319</v>
      </c>
      <c r="C172" s="22" t="s">
        <v>320</v>
      </c>
      <c r="D172" s="43">
        <v>0</v>
      </c>
      <c r="E172" s="61">
        <v>0</v>
      </c>
      <c r="F172" s="61">
        <v>0</v>
      </c>
      <c r="G172" s="61">
        <f t="shared" si="16"/>
        <v>0</v>
      </c>
      <c r="H172" s="43">
        <f t="shared" si="15"/>
        <v>0</v>
      </c>
      <c r="I172" s="43">
        <f t="shared" si="14"/>
        <v>3.133992E-2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64">
        <v>3.133992E-2</v>
      </c>
      <c r="R172" s="61">
        <v>0</v>
      </c>
      <c r="S172" s="61">
        <f t="shared" si="17"/>
        <v>-3.133992E-2</v>
      </c>
      <c r="T172" s="61">
        <f t="shared" si="18"/>
        <v>3.133992E-2</v>
      </c>
      <c r="U172" s="67">
        <v>100</v>
      </c>
      <c r="V172" s="59" t="s">
        <v>795</v>
      </c>
    </row>
    <row r="173" spans="1:22" x14ac:dyDescent="0.25">
      <c r="A173" s="20" t="s">
        <v>285</v>
      </c>
      <c r="B173" s="21" t="s">
        <v>321</v>
      </c>
      <c r="C173" s="22" t="s">
        <v>322</v>
      </c>
      <c r="D173" s="43">
        <v>0</v>
      </c>
      <c r="E173" s="61">
        <v>0</v>
      </c>
      <c r="F173" s="61">
        <v>0</v>
      </c>
      <c r="G173" s="61">
        <f t="shared" si="16"/>
        <v>0</v>
      </c>
      <c r="H173" s="43">
        <f t="shared" si="15"/>
        <v>0</v>
      </c>
      <c r="I173" s="43">
        <f t="shared" si="14"/>
        <v>3.1033310000000001E-2</v>
      </c>
      <c r="J173" s="61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4">
        <v>3.1033310000000001E-2</v>
      </c>
      <c r="R173" s="61">
        <v>0</v>
      </c>
      <c r="S173" s="61">
        <f t="shared" si="17"/>
        <v>-3.1033310000000001E-2</v>
      </c>
      <c r="T173" s="61">
        <f t="shared" si="18"/>
        <v>3.1033310000000001E-2</v>
      </c>
      <c r="U173" s="67">
        <v>100</v>
      </c>
      <c r="V173" s="59" t="s">
        <v>795</v>
      </c>
    </row>
    <row r="174" spans="1:22" x14ac:dyDescent="0.25">
      <c r="A174" s="20" t="s">
        <v>285</v>
      </c>
      <c r="B174" s="21" t="s">
        <v>323</v>
      </c>
      <c r="C174" s="22" t="s">
        <v>324</v>
      </c>
      <c r="D174" s="43">
        <v>0</v>
      </c>
      <c r="E174" s="61">
        <v>0</v>
      </c>
      <c r="F174" s="61">
        <v>0</v>
      </c>
      <c r="G174" s="61">
        <f t="shared" si="16"/>
        <v>0</v>
      </c>
      <c r="H174" s="43">
        <f t="shared" si="15"/>
        <v>0</v>
      </c>
      <c r="I174" s="43">
        <f t="shared" si="14"/>
        <v>3.151669E-2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4">
        <v>3.151669E-2</v>
      </c>
      <c r="R174" s="61">
        <v>0</v>
      </c>
      <c r="S174" s="61">
        <f t="shared" si="17"/>
        <v>-3.151669E-2</v>
      </c>
      <c r="T174" s="61">
        <f t="shared" si="18"/>
        <v>3.151669E-2</v>
      </c>
      <c r="U174" s="67">
        <v>100</v>
      </c>
      <c r="V174" s="59" t="s">
        <v>795</v>
      </c>
    </row>
    <row r="175" spans="1:22" x14ac:dyDescent="0.25">
      <c r="A175" s="20" t="s">
        <v>285</v>
      </c>
      <c r="B175" s="21" t="s">
        <v>325</v>
      </c>
      <c r="C175" s="22" t="s">
        <v>326</v>
      </c>
      <c r="D175" s="43">
        <v>0</v>
      </c>
      <c r="E175" s="61">
        <v>0</v>
      </c>
      <c r="F175" s="61">
        <v>0</v>
      </c>
      <c r="G175" s="61">
        <f t="shared" si="16"/>
        <v>0</v>
      </c>
      <c r="H175" s="43">
        <f t="shared" si="15"/>
        <v>0</v>
      </c>
      <c r="I175" s="43">
        <f t="shared" si="14"/>
        <v>3.081008E-2</v>
      </c>
      <c r="J175" s="61">
        <v>0</v>
      </c>
      <c r="K175" s="61">
        <v>0</v>
      </c>
      <c r="L175" s="61">
        <v>0</v>
      </c>
      <c r="M175" s="61">
        <v>0</v>
      </c>
      <c r="N175" s="61">
        <v>0</v>
      </c>
      <c r="O175" s="61">
        <v>0</v>
      </c>
      <c r="P175" s="61">
        <v>0</v>
      </c>
      <c r="Q175" s="64">
        <v>3.081008E-2</v>
      </c>
      <c r="R175" s="61">
        <v>0</v>
      </c>
      <c r="S175" s="61">
        <f t="shared" si="17"/>
        <v>-3.081008E-2</v>
      </c>
      <c r="T175" s="61">
        <f t="shared" si="18"/>
        <v>3.081008E-2</v>
      </c>
      <c r="U175" s="67">
        <v>100</v>
      </c>
      <c r="V175" s="59" t="s">
        <v>795</v>
      </c>
    </row>
    <row r="176" spans="1:22" ht="42.75" x14ac:dyDescent="0.25">
      <c r="A176" s="17" t="s">
        <v>327</v>
      </c>
      <c r="B176" s="18" t="s">
        <v>328</v>
      </c>
      <c r="C176" s="19" t="s">
        <v>31</v>
      </c>
      <c r="D176" s="62">
        <f>SUM(D177:D256)</f>
        <v>6.6193400000000002</v>
      </c>
      <c r="E176" s="62">
        <f>SUM(E177:E256)</f>
        <v>0.28194461999999998</v>
      </c>
      <c r="F176" s="62">
        <v>0</v>
      </c>
      <c r="G176" s="62">
        <f t="shared" si="16"/>
        <v>48.487694980000001</v>
      </c>
      <c r="H176" s="42">
        <f t="shared" si="15"/>
        <v>48.769639599999998</v>
      </c>
      <c r="I176" s="42">
        <f t="shared" si="14"/>
        <v>28.49781093</v>
      </c>
      <c r="J176" s="62">
        <v>1.334902</v>
      </c>
      <c r="K176" s="62">
        <v>1.4332793699999999</v>
      </c>
      <c r="L176" s="62">
        <v>9.8605875000000012</v>
      </c>
      <c r="M176" s="62">
        <v>7.1989330799999989</v>
      </c>
      <c r="N176" s="62">
        <v>28.893713099999999</v>
      </c>
      <c r="O176" s="62">
        <v>3.3564763800000001</v>
      </c>
      <c r="P176" s="62">
        <v>8.6804369999999995</v>
      </c>
      <c r="Q176" s="63">
        <v>16.509122099999999</v>
      </c>
      <c r="R176" s="62">
        <v>0</v>
      </c>
      <c r="S176" s="62">
        <f t="shared" si="17"/>
        <v>19.989884050000001</v>
      </c>
      <c r="T176" s="62">
        <f t="shared" si="18"/>
        <v>-20.271828669999998</v>
      </c>
      <c r="U176" s="70">
        <v>-41.566492670985419</v>
      </c>
      <c r="V176" s="58" t="s">
        <v>795</v>
      </c>
    </row>
    <row r="177" spans="1:22" ht="30" x14ac:dyDescent="0.25">
      <c r="A177" s="20" t="s">
        <v>327</v>
      </c>
      <c r="B177" s="29" t="s">
        <v>329</v>
      </c>
      <c r="C177" s="22" t="s">
        <v>330</v>
      </c>
      <c r="D177" s="43">
        <v>0</v>
      </c>
      <c r="E177" s="52">
        <v>0</v>
      </c>
      <c r="F177" s="61">
        <v>0</v>
      </c>
      <c r="G177" s="61">
        <f t="shared" si="16"/>
        <v>0</v>
      </c>
      <c r="H177" s="43">
        <f t="shared" si="15"/>
        <v>0</v>
      </c>
      <c r="I177" s="43">
        <f t="shared" si="14"/>
        <v>4.0018619999999998E-2</v>
      </c>
      <c r="J177" s="61">
        <v>0</v>
      </c>
      <c r="K177" s="61">
        <v>0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64">
        <v>4.0018619999999998E-2</v>
      </c>
      <c r="R177" s="61">
        <v>0</v>
      </c>
      <c r="S177" s="61">
        <f t="shared" si="17"/>
        <v>-4.0018619999999998E-2</v>
      </c>
      <c r="T177" s="61">
        <f t="shared" si="18"/>
        <v>4.0018619999999998E-2</v>
      </c>
      <c r="U177" s="67">
        <v>100</v>
      </c>
      <c r="V177" s="57" t="s">
        <v>797</v>
      </c>
    </row>
    <row r="178" spans="1:22" ht="30" x14ac:dyDescent="0.25">
      <c r="A178" s="20" t="s">
        <v>327</v>
      </c>
      <c r="B178" s="29" t="s">
        <v>331</v>
      </c>
      <c r="C178" s="22" t="s">
        <v>332</v>
      </c>
      <c r="D178" s="43">
        <v>0</v>
      </c>
      <c r="E178" s="52">
        <v>0</v>
      </c>
      <c r="F178" s="61">
        <v>0</v>
      </c>
      <c r="G178" s="61">
        <f t="shared" si="16"/>
        <v>0</v>
      </c>
      <c r="H178" s="43">
        <f t="shared" si="15"/>
        <v>0</v>
      </c>
      <c r="I178" s="43">
        <f t="shared" si="14"/>
        <v>3.2876299999999997E-2</v>
      </c>
      <c r="J178" s="61">
        <v>0</v>
      </c>
      <c r="K178" s="61">
        <v>0</v>
      </c>
      <c r="L178" s="61">
        <v>0</v>
      </c>
      <c r="M178" s="61">
        <v>0</v>
      </c>
      <c r="N178" s="61">
        <v>0</v>
      </c>
      <c r="O178" s="61">
        <v>3.2876299999999997E-2</v>
      </c>
      <c r="P178" s="61">
        <v>0</v>
      </c>
      <c r="Q178" s="64">
        <v>0</v>
      </c>
      <c r="R178" s="61">
        <v>0</v>
      </c>
      <c r="S178" s="61">
        <f t="shared" si="17"/>
        <v>-3.2876299999999997E-2</v>
      </c>
      <c r="T178" s="61">
        <f t="shared" si="18"/>
        <v>3.2876299999999997E-2</v>
      </c>
      <c r="U178" s="67">
        <v>100</v>
      </c>
      <c r="V178" s="57" t="s">
        <v>797</v>
      </c>
    </row>
    <row r="179" spans="1:22" ht="30" x14ac:dyDescent="0.25">
      <c r="A179" s="23" t="s">
        <v>327</v>
      </c>
      <c r="B179" s="31" t="s">
        <v>333</v>
      </c>
      <c r="C179" s="25" t="s">
        <v>334</v>
      </c>
      <c r="D179" s="43">
        <v>0</v>
      </c>
      <c r="E179" s="52">
        <v>0</v>
      </c>
      <c r="F179" s="61">
        <v>0</v>
      </c>
      <c r="G179" s="61">
        <f t="shared" si="16"/>
        <v>0</v>
      </c>
      <c r="H179" s="43">
        <f t="shared" si="15"/>
        <v>0</v>
      </c>
      <c r="I179" s="43">
        <f t="shared" si="14"/>
        <v>1.3690839999999999E-2</v>
      </c>
      <c r="J179" s="61">
        <v>0</v>
      </c>
      <c r="K179" s="61">
        <v>1.3690839999999999E-2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4">
        <v>0</v>
      </c>
      <c r="R179" s="61">
        <v>0</v>
      </c>
      <c r="S179" s="61">
        <f t="shared" si="17"/>
        <v>-1.3690839999999999E-2</v>
      </c>
      <c r="T179" s="61">
        <f t="shared" si="18"/>
        <v>1.3690839999999999E-2</v>
      </c>
      <c r="U179" s="67">
        <v>100</v>
      </c>
      <c r="V179" s="57" t="s">
        <v>798</v>
      </c>
    </row>
    <row r="180" spans="1:22" ht="30" x14ac:dyDescent="0.25">
      <c r="A180" s="23" t="s">
        <v>327</v>
      </c>
      <c r="B180" s="31" t="s">
        <v>335</v>
      </c>
      <c r="C180" s="25" t="s">
        <v>336</v>
      </c>
      <c r="D180" s="43">
        <v>0</v>
      </c>
      <c r="E180" s="52">
        <v>0</v>
      </c>
      <c r="F180" s="61">
        <v>0</v>
      </c>
      <c r="G180" s="61">
        <f t="shared" si="16"/>
        <v>0</v>
      </c>
      <c r="H180" s="43">
        <f t="shared" si="15"/>
        <v>0</v>
      </c>
      <c r="I180" s="43">
        <f t="shared" si="14"/>
        <v>1.1203399999999999E-2</v>
      </c>
      <c r="J180" s="61">
        <v>0</v>
      </c>
      <c r="K180" s="61">
        <v>1.1203399999999999E-2</v>
      </c>
      <c r="L180" s="61">
        <v>0</v>
      </c>
      <c r="M180" s="61">
        <v>0</v>
      </c>
      <c r="N180" s="61">
        <v>0</v>
      </c>
      <c r="O180" s="61">
        <v>0</v>
      </c>
      <c r="P180" s="61">
        <v>0</v>
      </c>
      <c r="Q180" s="64">
        <v>0</v>
      </c>
      <c r="R180" s="61">
        <v>0</v>
      </c>
      <c r="S180" s="61">
        <f t="shared" si="17"/>
        <v>-1.1203399999999999E-2</v>
      </c>
      <c r="T180" s="61">
        <f t="shared" si="18"/>
        <v>1.1203399999999999E-2</v>
      </c>
      <c r="U180" s="67">
        <v>100</v>
      </c>
      <c r="V180" s="57" t="s">
        <v>798</v>
      </c>
    </row>
    <row r="181" spans="1:22" ht="30" x14ac:dyDescent="0.25">
      <c r="A181" s="23" t="s">
        <v>327</v>
      </c>
      <c r="B181" s="31" t="s">
        <v>337</v>
      </c>
      <c r="C181" s="25" t="s">
        <v>338</v>
      </c>
      <c r="D181" s="43">
        <v>0</v>
      </c>
      <c r="E181" s="52">
        <v>0</v>
      </c>
      <c r="F181" s="61">
        <v>0</v>
      </c>
      <c r="G181" s="61">
        <f t="shared" si="16"/>
        <v>0</v>
      </c>
      <c r="H181" s="43">
        <f t="shared" si="15"/>
        <v>0</v>
      </c>
      <c r="I181" s="43">
        <f t="shared" si="14"/>
        <v>3.1489509999999998E-2</v>
      </c>
      <c r="J181" s="61">
        <v>0</v>
      </c>
      <c r="K181" s="61">
        <v>0</v>
      </c>
      <c r="L181" s="61">
        <v>0</v>
      </c>
      <c r="M181" s="61">
        <v>3.1489509999999998E-2</v>
      </c>
      <c r="N181" s="61">
        <v>0</v>
      </c>
      <c r="O181" s="61">
        <v>0</v>
      </c>
      <c r="P181" s="61">
        <v>0</v>
      </c>
      <c r="Q181" s="64">
        <v>0</v>
      </c>
      <c r="R181" s="61">
        <v>0</v>
      </c>
      <c r="S181" s="61">
        <f t="shared" si="17"/>
        <v>-3.1489509999999998E-2</v>
      </c>
      <c r="T181" s="61">
        <f t="shared" si="18"/>
        <v>3.1489509999999998E-2</v>
      </c>
      <c r="U181" s="67">
        <v>100</v>
      </c>
      <c r="V181" s="57" t="s">
        <v>798</v>
      </c>
    </row>
    <row r="182" spans="1:22" ht="30" x14ac:dyDescent="0.25">
      <c r="A182" s="23" t="s">
        <v>327</v>
      </c>
      <c r="B182" s="31" t="s">
        <v>339</v>
      </c>
      <c r="C182" s="25" t="s">
        <v>340</v>
      </c>
      <c r="D182" s="43">
        <v>0</v>
      </c>
      <c r="E182" s="52">
        <v>0</v>
      </c>
      <c r="F182" s="61">
        <v>0</v>
      </c>
      <c r="G182" s="61">
        <f t="shared" si="16"/>
        <v>0</v>
      </c>
      <c r="H182" s="43">
        <f t="shared" si="15"/>
        <v>0</v>
      </c>
      <c r="I182" s="43">
        <f t="shared" si="14"/>
        <v>1.4487719999999999E-2</v>
      </c>
      <c r="J182" s="61">
        <v>0</v>
      </c>
      <c r="K182" s="61">
        <v>0</v>
      </c>
      <c r="L182" s="61">
        <v>0</v>
      </c>
      <c r="M182" s="61">
        <v>1.4487719999999999E-2</v>
      </c>
      <c r="N182" s="61">
        <v>0</v>
      </c>
      <c r="O182" s="61">
        <v>0</v>
      </c>
      <c r="P182" s="61">
        <v>0</v>
      </c>
      <c r="Q182" s="64">
        <v>0</v>
      </c>
      <c r="R182" s="61">
        <v>0</v>
      </c>
      <c r="S182" s="61">
        <f t="shared" si="17"/>
        <v>-1.4487719999999999E-2</v>
      </c>
      <c r="T182" s="61">
        <f t="shared" si="18"/>
        <v>1.4487719999999999E-2</v>
      </c>
      <c r="U182" s="67">
        <v>100</v>
      </c>
      <c r="V182" s="57" t="s">
        <v>798</v>
      </c>
    </row>
    <row r="183" spans="1:22" ht="30" x14ac:dyDescent="0.25">
      <c r="A183" s="23" t="s">
        <v>327</v>
      </c>
      <c r="B183" s="31" t="s">
        <v>341</v>
      </c>
      <c r="C183" s="25" t="s">
        <v>342</v>
      </c>
      <c r="D183" s="43">
        <v>0</v>
      </c>
      <c r="E183" s="52">
        <v>0</v>
      </c>
      <c r="F183" s="61">
        <v>0</v>
      </c>
      <c r="G183" s="61">
        <f t="shared" si="16"/>
        <v>0</v>
      </c>
      <c r="H183" s="43">
        <f t="shared" si="15"/>
        <v>0</v>
      </c>
      <c r="I183" s="43">
        <f t="shared" si="14"/>
        <v>2.3498930000000001E-2</v>
      </c>
      <c r="J183" s="61">
        <v>0</v>
      </c>
      <c r="K183" s="61">
        <v>0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64">
        <v>2.3498930000000001E-2</v>
      </c>
      <c r="R183" s="61">
        <v>0</v>
      </c>
      <c r="S183" s="61">
        <f t="shared" si="17"/>
        <v>-2.3498930000000001E-2</v>
      </c>
      <c r="T183" s="61">
        <f t="shared" si="18"/>
        <v>2.3498930000000001E-2</v>
      </c>
      <c r="U183" s="67">
        <v>100</v>
      </c>
      <c r="V183" s="57" t="s">
        <v>798</v>
      </c>
    </row>
    <row r="184" spans="1:22" ht="30" x14ac:dyDescent="0.25">
      <c r="A184" s="23" t="s">
        <v>327</v>
      </c>
      <c r="B184" s="31" t="s">
        <v>343</v>
      </c>
      <c r="C184" s="25" t="s">
        <v>344</v>
      </c>
      <c r="D184" s="43">
        <v>0</v>
      </c>
      <c r="E184" s="52">
        <v>0</v>
      </c>
      <c r="F184" s="61">
        <v>0</v>
      </c>
      <c r="G184" s="61">
        <f t="shared" si="16"/>
        <v>0</v>
      </c>
      <c r="H184" s="43">
        <f t="shared" si="15"/>
        <v>0</v>
      </c>
      <c r="I184" s="43">
        <f t="shared" si="14"/>
        <v>8.3895070000000002E-2</v>
      </c>
      <c r="J184" s="61">
        <v>0</v>
      </c>
      <c r="K184" s="61">
        <v>0</v>
      </c>
      <c r="L184" s="61">
        <v>0</v>
      </c>
      <c r="M184" s="61">
        <v>0</v>
      </c>
      <c r="N184" s="61">
        <v>0</v>
      </c>
      <c r="O184" s="61">
        <v>0</v>
      </c>
      <c r="P184" s="61">
        <v>0</v>
      </c>
      <c r="Q184" s="64">
        <v>8.3895070000000002E-2</v>
      </c>
      <c r="R184" s="61">
        <v>0</v>
      </c>
      <c r="S184" s="61">
        <f t="shared" si="17"/>
        <v>-8.3895070000000002E-2</v>
      </c>
      <c r="T184" s="61">
        <f t="shared" si="18"/>
        <v>8.3895070000000002E-2</v>
      </c>
      <c r="U184" s="67">
        <v>100</v>
      </c>
      <c r="V184" s="57" t="s">
        <v>798</v>
      </c>
    </row>
    <row r="185" spans="1:22" ht="30" x14ac:dyDescent="0.25">
      <c r="A185" s="23" t="s">
        <v>327</v>
      </c>
      <c r="B185" s="31" t="s">
        <v>345</v>
      </c>
      <c r="C185" s="25" t="s">
        <v>346</v>
      </c>
      <c r="D185" s="43">
        <v>0</v>
      </c>
      <c r="E185" s="52">
        <v>0</v>
      </c>
      <c r="F185" s="61">
        <v>0</v>
      </c>
      <c r="G185" s="61">
        <f t="shared" si="16"/>
        <v>0</v>
      </c>
      <c r="H185" s="43">
        <f t="shared" si="15"/>
        <v>0</v>
      </c>
      <c r="I185" s="43">
        <f t="shared" si="14"/>
        <v>9.4375499999999994E-3</v>
      </c>
      <c r="J185" s="61">
        <v>0</v>
      </c>
      <c r="K185" s="61">
        <v>0</v>
      </c>
      <c r="L185" s="61">
        <v>0</v>
      </c>
      <c r="M185" s="61">
        <v>0</v>
      </c>
      <c r="N185" s="61">
        <v>0</v>
      </c>
      <c r="O185" s="61">
        <v>0</v>
      </c>
      <c r="P185" s="61">
        <v>0</v>
      </c>
      <c r="Q185" s="64">
        <v>9.4375499999999994E-3</v>
      </c>
      <c r="R185" s="61">
        <v>0</v>
      </c>
      <c r="S185" s="61">
        <f t="shared" si="17"/>
        <v>-9.4375499999999994E-3</v>
      </c>
      <c r="T185" s="61">
        <f t="shared" si="18"/>
        <v>9.4375499999999994E-3</v>
      </c>
      <c r="U185" s="67">
        <v>100</v>
      </c>
      <c r="V185" s="57" t="s">
        <v>798</v>
      </c>
    </row>
    <row r="186" spans="1:22" ht="30" x14ac:dyDescent="0.25">
      <c r="A186" s="23" t="s">
        <v>327</v>
      </c>
      <c r="B186" s="31" t="s">
        <v>347</v>
      </c>
      <c r="C186" s="25" t="s">
        <v>348</v>
      </c>
      <c r="D186" s="43">
        <v>0</v>
      </c>
      <c r="E186" s="52">
        <v>0</v>
      </c>
      <c r="F186" s="61">
        <v>0</v>
      </c>
      <c r="G186" s="61">
        <f t="shared" si="16"/>
        <v>0</v>
      </c>
      <c r="H186" s="43">
        <f t="shared" si="15"/>
        <v>0</v>
      </c>
      <c r="I186" s="43">
        <f t="shared" si="14"/>
        <v>5.0706519999999998E-2</v>
      </c>
      <c r="J186" s="61">
        <v>0</v>
      </c>
      <c r="K186" s="61">
        <v>0</v>
      </c>
      <c r="L186" s="61">
        <v>0</v>
      </c>
      <c r="M186" s="61">
        <v>0</v>
      </c>
      <c r="N186" s="61">
        <v>0</v>
      </c>
      <c r="O186" s="61">
        <v>5.0706519999999998E-2</v>
      </c>
      <c r="P186" s="61">
        <v>0</v>
      </c>
      <c r="Q186" s="64">
        <v>0</v>
      </c>
      <c r="R186" s="61">
        <v>0</v>
      </c>
      <c r="S186" s="61">
        <f t="shared" si="17"/>
        <v>-5.0706519999999998E-2</v>
      </c>
      <c r="T186" s="61">
        <f t="shared" si="18"/>
        <v>5.0706519999999998E-2</v>
      </c>
      <c r="U186" s="67">
        <v>100</v>
      </c>
      <c r="V186" s="57" t="s">
        <v>798</v>
      </c>
    </row>
    <row r="187" spans="1:22" ht="30" x14ac:dyDescent="0.25">
      <c r="A187" s="23" t="s">
        <v>327</v>
      </c>
      <c r="B187" s="31" t="s">
        <v>349</v>
      </c>
      <c r="C187" s="25" t="s">
        <v>350</v>
      </c>
      <c r="D187" s="43">
        <v>0</v>
      </c>
      <c r="E187" s="52">
        <v>0</v>
      </c>
      <c r="F187" s="61">
        <v>0</v>
      </c>
      <c r="G187" s="61">
        <f t="shared" si="16"/>
        <v>0</v>
      </c>
      <c r="H187" s="43">
        <f t="shared" si="15"/>
        <v>0</v>
      </c>
      <c r="I187" s="43">
        <f t="shared" si="14"/>
        <v>2.2787049999999996E-2</v>
      </c>
      <c r="J187" s="61">
        <v>0</v>
      </c>
      <c r="K187" s="61">
        <v>0</v>
      </c>
      <c r="L187" s="61">
        <v>0</v>
      </c>
      <c r="M187" s="61">
        <v>0</v>
      </c>
      <c r="N187" s="61">
        <v>0</v>
      </c>
      <c r="O187" s="61">
        <v>2.2787049999999996E-2</v>
      </c>
      <c r="P187" s="61">
        <v>0</v>
      </c>
      <c r="Q187" s="64">
        <v>0</v>
      </c>
      <c r="R187" s="61">
        <v>0</v>
      </c>
      <c r="S187" s="61">
        <f t="shared" si="17"/>
        <v>-2.2787049999999996E-2</v>
      </c>
      <c r="T187" s="61">
        <f t="shared" si="18"/>
        <v>2.2787049999999996E-2</v>
      </c>
      <c r="U187" s="67">
        <v>100</v>
      </c>
      <c r="V187" s="57" t="s">
        <v>798</v>
      </c>
    </row>
    <row r="188" spans="1:22" x14ac:dyDescent="0.25">
      <c r="A188" s="20" t="s">
        <v>327</v>
      </c>
      <c r="B188" s="29" t="s">
        <v>351</v>
      </c>
      <c r="C188" s="22" t="s">
        <v>352</v>
      </c>
      <c r="D188" s="43">
        <v>0.98929</v>
      </c>
      <c r="E188" s="52">
        <v>0</v>
      </c>
      <c r="F188" s="61">
        <v>0</v>
      </c>
      <c r="G188" s="61">
        <f t="shared" si="16"/>
        <v>7.2810079999999999</v>
      </c>
      <c r="H188" s="43">
        <f t="shared" si="15"/>
        <v>7.2810079999999999</v>
      </c>
      <c r="I188" s="43">
        <f t="shared" si="14"/>
        <v>0</v>
      </c>
      <c r="J188" s="61">
        <v>6.7727999999999997E-2</v>
      </c>
      <c r="K188" s="61">
        <v>0</v>
      </c>
      <c r="L188" s="61">
        <v>0</v>
      </c>
      <c r="M188" s="61">
        <v>0</v>
      </c>
      <c r="N188" s="61">
        <v>2.7049799999999999</v>
      </c>
      <c r="O188" s="61">
        <v>0</v>
      </c>
      <c r="P188" s="61">
        <v>4.5083000000000002</v>
      </c>
      <c r="Q188" s="64">
        <v>0</v>
      </c>
      <c r="R188" s="61">
        <v>0</v>
      </c>
      <c r="S188" s="61">
        <f t="shared" si="17"/>
        <v>7.2810079999999999</v>
      </c>
      <c r="T188" s="61">
        <f t="shared" si="18"/>
        <v>-7.2810079999999999</v>
      </c>
      <c r="U188" s="67">
        <v>100</v>
      </c>
      <c r="V188" s="59" t="s">
        <v>795</v>
      </c>
    </row>
    <row r="189" spans="1:22" ht="30" x14ac:dyDescent="0.25">
      <c r="A189" s="20" t="s">
        <v>327</v>
      </c>
      <c r="B189" s="29" t="s">
        <v>353</v>
      </c>
      <c r="C189" s="22" t="s">
        <v>354</v>
      </c>
      <c r="D189" s="43">
        <v>0</v>
      </c>
      <c r="E189" s="52">
        <v>0</v>
      </c>
      <c r="F189" s="61">
        <v>0</v>
      </c>
      <c r="G189" s="61">
        <f t="shared" si="16"/>
        <v>0</v>
      </c>
      <c r="H189" s="43">
        <f t="shared" si="15"/>
        <v>0</v>
      </c>
      <c r="I189" s="43">
        <f t="shared" si="14"/>
        <v>0.84822755999999988</v>
      </c>
      <c r="J189" s="61">
        <v>0</v>
      </c>
      <c r="K189" s="61">
        <v>0</v>
      </c>
      <c r="L189" s="61">
        <v>0</v>
      </c>
      <c r="M189" s="61">
        <v>0</v>
      </c>
      <c r="N189" s="61">
        <v>0</v>
      </c>
      <c r="O189" s="61">
        <v>0</v>
      </c>
      <c r="P189" s="61">
        <v>0</v>
      </c>
      <c r="Q189" s="64">
        <v>0.84822755999999988</v>
      </c>
      <c r="R189" s="61">
        <v>0</v>
      </c>
      <c r="S189" s="61">
        <f t="shared" si="17"/>
        <v>-0.84822755999999988</v>
      </c>
      <c r="T189" s="61">
        <f t="shared" si="18"/>
        <v>0.84822755999999988</v>
      </c>
      <c r="U189" s="67">
        <v>100</v>
      </c>
      <c r="V189" s="59" t="s">
        <v>795</v>
      </c>
    </row>
    <row r="190" spans="1:22" ht="30" x14ac:dyDescent="0.25">
      <c r="A190" s="20" t="s">
        <v>327</v>
      </c>
      <c r="B190" s="29" t="s">
        <v>355</v>
      </c>
      <c r="C190" s="22" t="s">
        <v>356</v>
      </c>
      <c r="D190" s="43">
        <v>0</v>
      </c>
      <c r="E190" s="52">
        <v>0</v>
      </c>
      <c r="F190" s="61">
        <v>0</v>
      </c>
      <c r="G190" s="61">
        <f t="shared" si="16"/>
        <v>0</v>
      </c>
      <c r="H190" s="43">
        <f t="shared" si="15"/>
        <v>0</v>
      </c>
      <c r="I190" s="43">
        <f t="shared" si="14"/>
        <v>0.84397356999999995</v>
      </c>
      <c r="J190" s="61">
        <v>0</v>
      </c>
      <c r="K190" s="61">
        <v>0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4">
        <v>0.84397356999999995</v>
      </c>
      <c r="R190" s="61">
        <v>0</v>
      </c>
      <c r="S190" s="61">
        <f t="shared" si="17"/>
        <v>-0.84397356999999995</v>
      </c>
      <c r="T190" s="61">
        <f t="shared" si="18"/>
        <v>0.84397356999999995</v>
      </c>
      <c r="U190" s="67">
        <v>100</v>
      </c>
      <c r="V190" s="59" t="s">
        <v>795</v>
      </c>
    </row>
    <row r="191" spans="1:22" ht="30" x14ac:dyDescent="0.25">
      <c r="A191" s="20" t="s">
        <v>327</v>
      </c>
      <c r="B191" s="29" t="s">
        <v>357</v>
      </c>
      <c r="C191" s="22" t="s">
        <v>358</v>
      </c>
      <c r="D191" s="43">
        <v>0</v>
      </c>
      <c r="E191" s="52">
        <v>0</v>
      </c>
      <c r="F191" s="61">
        <v>0</v>
      </c>
      <c r="G191" s="61">
        <f t="shared" si="16"/>
        <v>0</v>
      </c>
      <c r="H191" s="43">
        <f t="shared" si="15"/>
        <v>0</v>
      </c>
      <c r="I191" s="43">
        <f t="shared" si="14"/>
        <v>0.84523230000000005</v>
      </c>
      <c r="J191" s="61">
        <v>0</v>
      </c>
      <c r="K191" s="61">
        <v>0</v>
      </c>
      <c r="L191" s="61">
        <v>0</v>
      </c>
      <c r="M191" s="61">
        <v>0</v>
      </c>
      <c r="N191" s="61">
        <v>0</v>
      </c>
      <c r="O191" s="61">
        <v>0</v>
      </c>
      <c r="P191" s="61">
        <v>0</v>
      </c>
      <c r="Q191" s="64">
        <v>0.84523230000000005</v>
      </c>
      <c r="R191" s="61">
        <v>0</v>
      </c>
      <c r="S191" s="61">
        <f t="shared" si="17"/>
        <v>-0.84523230000000005</v>
      </c>
      <c r="T191" s="61">
        <f t="shared" si="18"/>
        <v>0.84523230000000005</v>
      </c>
      <c r="U191" s="67">
        <v>100</v>
      </c>
      <c r="V191" s="59" t="s">
        <v>795</v>
      </c>
    </row>
    <row r="192" spans="1:22" ht="30" x14ac:dyDescent="0.25">
      <c r="A192" s="20" t="s">
        <v>327</v>
      </c>
      <c r="B192" s="29" t="s">
        <v>359</v>
      </c>
      <c r="C192" s="22" t="s">
        <v>360</v>
      </c>
      <c r="D192" s="43">
        <v>0</v>
      </c>
      <c r="E192" s="52">
        <v>0</v>
      </c>
      <c r="F192" s="61">
        <v>0</v>
      </c>
      <c r="G192" s="61">
        <f t="shared" si="16"/>
        <v>0</v>
      </c>
      <c r="H192" s="43">
        <f t="shared" si="15"/>
        <v>0</v>
      </c>
      <c r="I192" s="43">
        <f t="shared" si="14"/>
        <v>0.84502316</v>
      </c>
      <c r="J192" s="61">
        <v>0</v>
      </c>
      <c r="K192" s="61">
        <v>0</v>
      </c>
      <c r="L192" s="61">
        <v>0</v>
      </c>
      <c r="M192" s="61">
        <v>0</v>
      </c>
      <c r="N192" s="61">
        <v>0</v>
      </c>
      <c r="O192" s="61">
        <v>0</v>
      </c>
      <c r="P192" s="61">
        <v>0</v>
      </c>
      <c r="Q192" s="64">
        <v>0.84502316</v>
      </c>
      <c r="R192" s="61">
        <v>0</v>
      </c>
      <c r="S192" s="61">
        <f t="shared" si="17"/>
        <v>-0.84502316</v>
      </c>
      <c r="T192" s="61">
        <f t="shared" si="18"/>
        <v>0.84502316</v>
      </c>
      <c r="U192" s="67">
        <v>100</v>
      </c>
      <c r="V192" s="59" t="s">
        <v>795</v>
      </c>
    </row>
    <row r="193" spans="1:22" ht="30" x14ac:dyDescent="0.25">
      <c r="A193" s="20" t="s">
        <v>327</v>
      </c>
      <c r="B193" s="29" t="s">
        <v>361</v>
      </c>
      <c r="C193" s="22" t="s">
        <v>362</v>
      </c>
      <c r="D193" s="43">
        <v>0</v>
      </c>
      <c r="E193" s="52">
        <v>0</v>
      </c>
      <c r="F193" s="61">
        <v>0</v>
      </c>
      <c r="G193" s="61">
        <f t="shared" si="16"/>
        <v>0</v>
      </c>
      <c r="H193" s="43">
        <f t="shared" si="15"/>
        <v>0</v>
      </c>
      <c r="I193" s="43">
        <f t="shared" si="14"/>
        <v>0.84471845000000001</v>
      </c>
      <c r="J193" s="61">
        <v>0</v>
      </c>
      <c r="K193" s="61">
        <v>0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64">
        <v>0.84471845000000001</v>
      </c>
      <c r="R193" s="61">
        <v>0</v>
      </c>
      <c r="S193" s="61">
        <f t="shared" si="17"/>
        <v>-0.84471845000000001</v>
      </c>
      <c r="T193" s="61">
        <f t="shared" si="18"/>
        <v>0.84471845000000001</v>
      </c>
      <c r="U193" s="67">
        <v>100</v>
      </c>
      <c r="V193" s="59" t="s">
        <v>795</v>
      </c>
    </row>
    <row r="194" spans="1:22" ht="30" x14ac:dyDescent="0.25">
      <c r="A194" s="20" t="s">
        <v>327</v>
      </c>
      <c r="B194" s="29" t="s">
        <v>363</v>
      </c>
      <c r="C194" s="22" t="s">
        <v>364</v>
      </c>
      <c r="D194" s="43">
        <v>0</v>
      </c>
      <c r="E194" s="52">
        <v>0</v>
      </c>
      <c r="F194" s="61">
        <v>0</v>
      </c>
      <c r="G194" s="61">
        <f t="shared" si="16"/>
        <v>0</v>
      </c>
      <c r="H194" s="43">
        <f t="shared" si="15"/>
        <v>0</v>
      </c>
      <c r="I194" s="43">
        <f t="shared" si="14"/>
        <v>0.70218373000000001</v>
      </c>
      <c r="J194" s="61">
        <v>0</v>
      </c>
      <c r="K194" s="61">
        <v>0</v>
      </c>
      <c r="L194" s="61">
        <v>0</v>
      </c>
      <c r="M194" s="61">
        <v>0</v>
      </c>
      <c r="N194" s="61">
        <v>0</v>
      </c>
      <c r="O194" s="61">
        <v>0</v>
      </c>
      <c r="P194" s="61">
        <v>0</v>
      </c>
      <c r="Q194" s="64">
        <v>0.70218373000000001</v>
      </c>
      <c r="R194" s="61">
        <v>0</v>
      </c>
      <c r="S194" s="61">
        <f t="shared" si="17"/>
        <v>-0.70218373000000001</v>
      </c>
      <c r="T194" s="61">
        <f t="shared" si="18"/>
        <v>0.70218373000000001</v>
      </c>
      <c r="U194" s="67">
        <v>100</v>
      </c>
      <c r="V194" s="59" t="s">
        <v>795</v>
      </c>
    </row>
    <row r="195" spans="1:22" ht="30" x14ac:dyDescent="0.25">
      <c r="A195" s="20" t="s">
        <v>327</v>
      </c>
      <c r="B195" s="29" t="s">
        <v>365</v>
      </c>
      <c r="C195" s="22" t="s">
        <v>366</v>
      </c>
      <c r="D195" s="43">
        <v>0</v>
      </c>
      <c r="E195" s="52">
        <v>0</v>
      </c>
      <c r="F195" s="61">
        <v>0</v>
      </c>
      <c r="G195" s="61">
        <f t="shared" si="16"/>
        <v>0</v>
      </c>
      <c r="H195" s="43">
        <f t="shared" si="15"/>
        <v>0</v>
      </c>
      <c r="I195" s="43">
        <f t="shared" si="14"/>
        <v>0.84471845000000001</v>
      </c>
      <c r="J195" s="61">
        <v>0</v>
      </c>
      <c r="K195" s="61">
        <v>0</v>
      </c>
      <c r="L195" s="61">
        <v>0</v>
      </c>
      <c r="M195" s="61">
        <v>0</v>
      </c>
      <c r="N195" s="61">
        <v>0</v>
      </c>
      <c r="O195" s="61">
        <v>0</v>
      </c>
      <c r="P195" s="61">
        <v>0</v>
      </c>
      <c r="Q195" s="64">
        <v>0.84471845000000001</v>
      </c>
      <c r="R195" s="61">
        <v>0</v>
      </c>
      <c r="S195" s="61">
        <f t="shared" si="17"/>
        <v>-0.84471845000000001</v>
      </c>
      <c r="T195" s="61">
        <f t="shared" si="18"/>
        <v>0.84471845000000001</v>
      </c>
      <c r="U195" s="67">
        <v>100</v>
      </c>
      <c r="V195" s="59" t="s">
        <v>795</v>
      </c>
    </row>
    <row r="196" spans="1:22" ht="30" x14ac:dyDescent="0.25">
      <c r="A196" s="20" t="s">
        <v>327</v>
      </c>
      <c r="B196" s="29" t="s">
        <v>367</v>
      </c>
      <c r="C196" s="22" t="s">
        <v>368</v>
      </c>
      <c r="D196" s="43">
        <v>0</v>
      </c>
      <c r="E196" s="52">
        <v>0</v>
      </c>
      <c r="F196" s="61">
        <v>0</v>
      </c>
      <c r="G196" s="61">
        <f t="shared" si="16"/>
        <v>0</v>
      </c>
      <c r="H196" s="43">
        <f t="shared" si="15"/>
        <v>0</v>
      </c>
      <c r="I196" s="43">
        <f t="shared" si="14"/>
        <v>0.70242187</v>
      </c>
      <c r="J196" s="61">
        <v>0</v>
      </c>
      <c r="K196" s="61">
        <v>0</v>
      </c>
      <c r="L196" s="61">
        <v>0</v>
      </c>
      <c r="M196" s="61">
        <v>0</v>
      </c>
      <c r="N196" s="61">
        <v>0</v>
      </c>
      <c r="O196" s="61">
        <v>0</v>
      </c>
      <c r="P196" s="61">
        <v>0</v>
      </c>
      <c r="Q196" s="64">
        <v>0.70242187</v>
      </c>
      <c r="R196" s="61">
        <v>0</v>
      </c>
      <c r="S196" s="61">
        <f t="shared" si="17"/>
        <v>-0.70242187</v>
      </c>
      <c r="T196" s="61">
        <f t="shared" si="18"/>
        <v>0.70242187</v>
      </c>
      <c r="U196" s="67">
        <v>100</v>
      </c>
      <c r="V196" s="59" t="s">
        <v>795</v>
      </c>
    </row>
    <row r="197" spans="1:22" ht="30" x14ac:dyDescent="0.25">
      <c r="A197" s="20" t="s">
        <v>327</v>
      </c>
      <c r="B197" s="29" t="s">
        <v>369</v>
      </c>
      <c r="C197" s="22" t="s">
        <v>370</v>
      </c>
      <c r="D197" s="43">
        <v>0</v>
      </c>
      <c r="E197" s="52">
        <v>0</v>
      </c>
      <c r="F197" s="61">
        <v>0</v>
      </c>
      <c r="G197" s="61">
        <f t="shared" si="16"/>
        <v>0</v>
      </c>
      <c r="H197" s="43">
        <f t="shared" si="15"/>
        <v>0</v>
      </c>
      <c r="I197" s="43">
        <f t="shared" si="14"/>
        <v>0.70641182000000002</v>
      </c>
      <c r="J197" s="61">
        <v>0</v>
      </c>
      <c r="K197" s="61">
        <v>0</v>
      </c>
      <c r="L197" s="61">
        <v>0</v>
      </c>
      <c r="M197" s="61">
        <v>0</v>
      </c>
      <c r="N197" s="61">
        <v>0</v>
      </c>
      <c r="O197" s="61">
        <v>0</v>
      </c>
      <c r="P197" s="61">
        <v>0</v>
      </c>
      <c r="Q197" s="64">
        <v>0.70641182000000002</v>
      </c>
      <c r="R197" s="61">
        <v>0</v>
      </c>
      <c r="S197" s="61">
        <f t="shared" si="17"/>
        <v>-0.70641182000000002</v>
      </c>
      <c r="T197" s="61">
        <f t="shared" si="18"/>
        <v>0.70641182000000002</v>
      </c>
      <c r="U197" s="67">
        <v>100</v>
      </c>
      <c r="V197" s="59" t="s">
        <v>795</v>
      </c>
    </row>
    <row r="198" spans="1:22" ht="30" x14ac:dyDescent="0.25">
      <c r="A198" s="20" t="s">
        <v>327</v>
      </c>
      <c r="B198" s="29" t="s">
        <v>371</v>
      </c>
      <c r="C198" s="22" t="s">
        <v>372</v>
      </c>
      <c r="D198" s="43">
        <v>0</v>
      </c>
      <c r="E198" s="52">
        <v>0</v>
      </c>
      <c r="F198" s="61">
        <v>0</v>
      </c>
      <c r="G198" s="61">
        <f t="shared" si="16"/>
        <v>0</v>
      </c>
      <c r="H198" s="43">
        <f t="shared" si="15"/>
        <v>0</v>
      </c>
      <c r="I198" s="43">
        <f t="shared" ref="I198:I261" si="19">K198+M198+O198+Q198</f>
        <v>3.9496580000000003E-2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3.9496580000000003E-2</v>
      </c>
      <c r="P198" s="61">
        <v>0</v>
      </c>
      <c r="Q198" s="64">
        <v>0</v>
      </c>
      <c r="R198" s="61">
        <v>0</v>
      </c>
      <c r="S198" s="61">
        <f t="shared" si="17"/>
        <v>-3.9496580000000003E-2</v>
      </c>
      <c r="T198" s="61">
        <f t="shared" si="18"/>
        <v>3.9496580000000003E-2</v>
      </c>
      <c r="U198" s="67">
        <v>100</v>
      </c>
      <c r="V198" s="59" t="s">
        <v>795</v>
      </c>
    </row>
    <row r="199" spans="1:22" ht="30" x14ac:dyDescent="0.25">
      <c r="A199" s="20" t="s">
        <v>327</v>
      </c>
      <c r="B199" s="29" t="s">
        <v>373</v>
      </c>
      <c r="C199" s="22" t="s">
        <v>374</v>
      </c>
      <c r="D199" s="43">
        <v>0</v>
      </c>
      <c r="E199" s="52">
        <v>0</v>
      </c>
      <c r="F199" s="61">
        <v>0</v>
      </c>
      <c r="G199" s="61">
        <f t="shared" si="16"/>
        <v>0</v>
      </c>
      <c r="H199" s="43">
        <f t="shared" ref="H199:H262" si="20">J199+L199+N199+P199</f>
        <v>0</v>
      </c>
      <c r="I199" s="43">
        <f t="shared" si="19"/>
        <v>3.280491E-2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3.280491E-2</v>
      </c>
      <c r="P199" s="61">
        <v>0</v>
      </c>
      <c r="Q199" s="64">
        <v>0</v>
      </c>
      <c r="R199" s="61">
        <v>0</v>
      </c>
      <c r="S199" s="61">
        <f t="shared" si="17"/>
        <v>-3.280491E-2</v>
      </c>
      <c r="T199" s="61">
        <f t="shared" si="18"/>
        <v>3.280491E-2</v>
      </c>
      <c r="U199" s="67">
        <v>100</v>
      </c>
      <c r="V199" s="59" t="s">
        <v>795</v>
      </c>
    </row>
    <row r="200" spans="1:22" ht="30" x14ac:dyDescent="0.25">
      <c r="A200" s="20" t="s">
        <v>327</v>
      </c>
      <c r="B200" s="29" t="s">
        <v>375</v>
      </c>
      <c r="C200" s="22" t="s">
        <v>376</v>
      </c>
      <c r="D200" s="43">
        <v>0</v>
      </c>
      <c r="E200" s="52">
        <v>0</v>
      </c>
      <c r="F200" s="61">
        <v>0</v>
      </c>
      <c r="G200" s="61">
        <f t="shared" si="16"/>
        <v>0</v>
      </c>
      <c r="H200" s="43">
        <f t="shared" si="20"/>
        <v>0</v>
      </c>
      <c r="I200" s="43">
        <f t="shared" si="19"/>
        <v>3.5736599999999993E-2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3.5736599999999993E-2</v>
      </c>
      <c r="P200" s="61">
        <v>0</v>
      </c>
      <c r="Q200" s="64">
        <v>0</v>
      </c>
      <c r="R200" s="61">
        <v>0</v>
      </c>
      <c r="S200" s="61">
        <f t="shared" si="17"/>
        <v>-3.5736599999999993E-2</v>
      </c>
      <c r="T200" s="61">
        <f t="shared" si="18"/>
        <v>3.5736599999999993E-2</v>
      </c>
      <c r="U200" s="67">
        <v>100</v>
      </c>
      <c r="V200" s="59" t="s">
        <v>795</v>
      </c>
    </row>
    <row r="201" spans="1:22" ht="30" x14ac:dyDescent="0.25">
      <c r="A201" s="20" t="s">
        <v>327</v>
      </c>
      <c r="B201" s="29" t="s">
        <v>377</v>
      </c>
      <c r="C201" s="22" t="s">
        <v>378</v>
      </c>
      <c r="D201" s="43">
        <v>0</v>
      </c>
      <c r="E201" s="52">
        <v>0</v>
      </c>
      <c r="F201" s="61">
        <v>0</v>
      </c>
      <c r="G201" s="61">
        <f t="shared" si="16"/>
        <v>0</v>
      </c>
      <c r="H201" s="43">
        <f t="shared" si="20"/>
        <v>0</v>
      </c>
      <c r="I201" s="43">
        <f t="shared" si="19"/>
        <v>8.5532030000000009E-2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2.980928E-2</v>
      </c>
      <c r="P201" s="61">
        <v>0</v>
      </c>
      <c r="Q201" s="64">
        <v>5.5722750000000001E-2</v>
      </c>
      <c r="R201" s="61">
        <v>0</v>
      </c>
      <c r="S201" s="61">
        <f t="shared" si="17"/>
        <v>-8.5532030000000009E-2</v>
      </c>
      <c r="T201" s="61">
        <f t="shared" si="18"/>
        <v>8.5532030000000009E-2</v>
      </c>
      <c r="U201" s="67">
        <v>100</v>
      </c>
      <c r="V201" s="59" t="s">
        <v>795</v>
      </c>
    </row>
    <row r="202" spans="1:22" x14ac:dyDescent="0.25">
      <c r="A202" s="20" t="s">
        <v>327</v>
      </c>
      <c r="B202" s="29" t="s">
        <v>379</v>
      </c>
      <c r="C202" s="22" t="s">
        <v>380</v>
      </c>
      <c r="D202" s="43">
        <v>0</v>
      </c>
      <c r="E202" s="52">
        <v>0</v>
      </c>
      <c r="F202" s="61">
        <v>0</v>
      </c>
      <c r="G202" s="61">
        <f t="shared" si="16"/>
        <v>0</v>
      </c>
      <c r="H202" s="43">
        <f t="shared" si="20"/>
        <v>0</v>
      </c>
      <c r="I202" s="43">
        <f t="shared" si="19"/>
        <v>1.8923829999999999E-2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1.8923829999999999E-2</v>
      </c>
      <c r="P202" s="61">
        <v>0</v>
      </c>
      <c r="Q202" s="64">
        <v>0</v>
      </c>
      <c r="R202" s="61">
        <v>0</v>
      </c>
      <c r="S202" s="61">
        <f t="shared" si="17"/>
        <v>-1.8923829999999999E-2</v>
      </c>
      <c r="T202" s="61">
        <f t="shared" si="18"/>
        <v>1.8923829999999999E-2</v>
      </c>
      <c r="U202" s="67">
        <v>100</v>
      </c>
      <c r="V202" s="59" t="s">
        <v>795</v>
      </c>
    </row>
    <row r="203" spans="1:22" x14ac:dyDescent="0.25">
      <c r="A203" s="20" t="s">
        <v>327</v>
      </c>
      <c r="B203" s="29" t="s">
        <v>381</v>
      </c>
      <c r="C203" s="22" t="s">
        <v>382</v>
      </c>
      <c r="D203" s="43">
        <v>0</v>
      </c>
      <c r="E203" s="52">
        <v>0</v>
      </c>
      <c r="F203" s="61">
        <v>0</v>
      </c>
      <c r="G203" s="61">
        <f t="shared" si="16"/>
        <v>0</v>
      </c>
      <c r="H203" s="43">
        <f t="shared" si="20"/>
        <v>0</v>
      </c>
      <c r="I203" s="43">
        <f t="shared" si="19"/>
        <v>0.12926805999999999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4">
        <v>0.12926805999999999</v>
      </c>
      <c r="R203" s="61">
        <v>0</v>
      </c>
      <c r="S203" s="61">
        <f t="shared" si="17"/>
        <v>-0.12926805999999999</v>
      </c>
      <c r="T203" s="61">
        <f t="shared" si="18"/>
        <v>0.12926805999999999</v>
      </c>
      <c r="U203" s="67">
        <v>100</v>
      </c>
      <c r="V203" s="59" t="s">
        <v>795</v>
      </c>
    </row>
    <row r="204" spans="1:22" ht="30" x14ac:dyDescent="0.25">
      <c r="A204" s="20" t="s">
        <v>327</v>
      </c>
      <c r="B204" s="29" t="s">
        <v>383</v>
      </c>
      <c r="C204" s="22" t="s">
        <v>384</v>
      </c>
      <c r="D204" s="43">
        <v>5.876E-2</v>
      </c>
      <c r="E204" s="52">
        <v>0</v>
      </c>
      <c r="F204" s="61">
        <v>0</v>
      </c>
      <c r="G204" s="61">
        <f t="shared" si="16"/>
        <v>0.432502</v>
      </c>
      <c r="H204" s="43">
        <f t="shared" si="20"/>
        <v>0.432502</v>
      </c>
      <c r="I204" s="43">
        <f t="shared" si="19"/>
        <v>0.21562671</v>
      </c>
      <c r="J204" s="61">
        <v>0</v>
      </c>
      <c r="K204" s="61">
        <v>0</v>
      </c>
      <c r="L204" s="61">
        <v>0</v>
      </c>
      <c r="M204" s="61">
        <v>0</v>
      </c>
      <c r="N204" s="61">
        <v>0.432502</v>
      </c>
      <c r="O204" s="61">
        <v>0.21562671</v>
      </c>
      <c r="P204" s="61">
        <v>0</v>
      </c>
      <c r="Q204" s="64">
        <v>0</v>
      </c>
      <c r="R204" s="61">
        <v>0</v>
      </c>
      <c r="S204" s="61">
        <f t="shared" si="17"/>
        <v>0.21687529</v>
      </c>
      <c r="T204" s="61">
        <f t="shared" si="18"/>
        <v>-0.21687529</v>
      </c>
      <c r="U204" s="67">
        <v>-50.144343841184543</v>
      </c>
      <c r="V204" s="39" t="s">
        <v>799</v>
      </c>
    </row>
    <row r="205" spans="1:22" ht="30" x14ac:dyDescent="0.25">
      <c r="A205" s="20" t="s">
        <v>327</v>
      </c>
      <c r="B205" s="29" t="s">
        <v>385</v>
      </c>
      <c r="C205" s="22" t="s">
        <v>386</v>
      </c>
      <c r="D205" s="43">
        <v>2.402E-2</v>
      </c>
      <c r="E205" s="52">
        <v>0</v>
      </c>
      <c r="F205" s="61">
        <v>0</v>
      </c>
      <c r="G205" s="61">
        <f t="shared" si="16"/>
        <v>0.17678369999999999</v>
      </c>
      <c r="H205" s="43">
        <f t="shared" si="20"/>
        <v>0.17678369999999999</v>
      </c>
      <c r="I205" s="43">
        <f t="shared" si="19"/>
        <v>0.15084773000000001</v>
      </c>
      <c r="J205" s="61">
        <v>0</v>
      </c>
      <c r="K205" s="61">
        <v>0</v>
      </c>
      <c r="L205" s="61">
        <v>0</v>
      </c>
      <c r="M205" s="61">
        <v>0</v>
      </c>
      <c r="N205" s="61">
        <v>0.17678369999999999</v>
      </c>
      <c r="O205" s="61">
        <v>0.15084773000000001</v>
      </c>
      <c r="P205" s="61">
        <v>0</v>
      </c>
      <c r="Q205" s="64">
        <v>0</v>
      </c>
      <c r="R205" s="61">
        <v>0</v>
      </c>
      <c r="S205" s="61">
        <f t="shared" si="17"/>
        <v>2.5935969999999975E-2</v>
      </c>
      <c r="T205" s="61">
        <f t="shared" si="18"/>
        <v>-2.5935969999999975E-2</v>
      </c>
      <c r="U205" s="67">
        <v>-14.671018877871644</v>
      </c>
      <c r="V205" s="39" t="s">
        <v>799</v>
      </c>
    </row>
    <row r="206" spans="1:22" ht="30" x14ac:dyDescent="0.25">
      <c r="A206" s="20" t="s">
        <v>327</v>
      </c>
      <c r="B206" s="29" t="s">
        <v>387</v>
      </c>
      <c r="C206" s="22" t="s">
        <v>388</v>
      </c>
      <c r="D206" s="43">
        <v>2.402E-2</v>
      </c>
      <c r="E206" s="52">
        <v>0</v>
      </c>
      <c r="F206" s="61">
        <v>0</v>
      </c>
      <c r="G206" s="61">
        <f t="shared" si="16"/>
        <v>0.17678369999999999</v>
      </c>
      <c r="H206" s="43">
        <f t="shared" si="20"/>
        <v>0.17678369999999999</v>
      </c>
      <c r="I206" s="43">
        <f t="shared" si="19"/>
        <v>9.4124569999999991E-2</v>
      </c>
      <c r="J206" s="61">
        <v>0</v>
      </c>
      <c r="K206" s="61">
        <v>0</v>
      </c>
      <c r="L206" s="61">
        <v>0</v>
      </c>
      <c r="M206" s="61">
        <v>0</v>
      </c>
      <c r="N206" s="61">
        <v>0.17678369999999999</v>
      </c>
      <c r="O206" s="61">
        <v>9.4124569999999991E-2</v>
      </c>
      <c r="P206" s="61">
        <v>0</v>
      </c>
      <c r="Q206" s="64">
        <v>0</v>
      </c>
      <c r="R206" s="61">
        <v>0</v>
      </c>
      <c r="S206" s="61">
        <f t="shared" si="17"/>
        <v>8.2659129999999997E-2</v>
      </c>
      <c r="T206" s="61">
        <f t="shared" si="18"/>
        <v>-8.2659129999999997E-2</v>
      </c>
      <c r="U206" s="67">
        <v>-46.757212344803285</v>
      </c>
      <c r="V206" s="39" t="s">
        <v>799</v>
      </c>
    </row>
    <row r="207" spans="1:22" ht="30" x14ac:dyDescent="0.25">
      <c r="A207" s="20" t="s">
        <v>327</v>
      </c>
      <c r="B207" s="29" t="s">
        <v>389</v>
      </c>
      <c r="C207" s="22" t="s">
        <v>390</v>
      </c>
      <c r="D207" s="43">
        <v>2.402E-2</v>
      </c>
      <c r="E207" s="52">
        <v>0</v>
      </c>
      <c r="F207" s="61">
        <v>0</v>
      </c>
      <c r="G207" s="61">
        <f t="shared" si="16"/>
        <v>0.17678369999999999</v>
      </c>
      <c r="H207" s="43">
        <f t="shared" si="20"/>
        <v>0.17678369999999999</v>
      </c>
      <c r="I207" s="43">
        <f t="shared" si="19"/>
        <v>0.11360127</v>
      </c>
      <c r="J207" s="61">
        <v>0</v>
      </c>
      <c r="K207" s="61">
        <v>0</v>
      </c>
      <c r="L207" s="61">
        <v>0</v>
      </c>
      <c r="M207" s="61">
        <v>0</v>
      </c>
      <c r="N207" s="61">
        <v>0.17678369999999999</v>
      </c>
      <c r="O207" s="61">
        <v>0.11360127</v>
      </c>
      <c r="P207" s="61">
        <v>0</v>
      </c>
      <c r="Q207" s="64">
        <v>0</v>
      </c>
      <c r="R207" s="61">
        <v>0</v>
      </c>
      <c r="S207" s="61">
        <f t="shared" si="17"/>
        <v>6.3182429999999984E-2</v>
      </c>
      <c r="T207" s="61">
        <f t="shared" si="18"/>
        <v>-6.3182429999999984E-2</v>
      </c>
      <c r="U207" s="67">
        <v>-35.73996358261536</v>
      </c>
      <c r="V207" s="39" t="s">
        <v>799</v>
      </c>
    </row>
    <row r="208" spans="1:22" ht="30" x14ac:dyDescent="0.25">
      <c r="A208" s="20" t="s">
        <v>327</v>
      </c>
      <c r="B208" s="29" t="s">
        <v>391</v>
      </c>
      <c r="C208" s="22" t="s">
        <v>392</v>
      </c>
      <c r="D208" s="43">
        <v>4.5740000000000003E-2</v>
      </c>
      <c r="E208" s="52">
        <v>0</v>
      </c>
      <c r="F208" s="61">
        <v>0</v>
      </c>
      <c r="G208" s="61">
        <f t="shared" si="16"/>
        <v>0.33663299999999996</v>
      </c>
      <c r="H208" s="43">
        <f t="shared" si="20"/>
        <v>0.33663299999999996</v>
      </c>
      <c r="I208" s="43">
        <f t="shared" si="19"/>
        <v>0.31308254999999996</v>
      </c>
      <c r="J208" s="61">
        <v>0</v>
      </c>
      <c r="K208" s="61">
        <v>0</v>
      </c>
      <c r="L208" s="61">
        <v>0</v>
      </c>
      <c r="M208" s="61">
        <v>0</v>
      </c>
      <c r="N208" s="61">
        <v>0.33663299999999996</v>
      </c>
      <c r="O208" s="61">
        <v>0.31308254999999996</v>
      </c>
      <c r="P208" s="61">
        <v>0</v>
      </c>
      <c r="Q208" s="64">
        <v>0</v>
      </c>
      <c r="R208" s="61">
        <v>0</v>
      </c>
      <c r="S208" s="61">
        <f t="shared" si="17"/>
        <v>2.3550450000000001E-2</v>
      </c>
      <c r="T208" s="61">
        <f t="shared" si="18"/>
        <v>-2.3550450000000001E-2</v>
      </c>
      <c r="U208" s="67">
        <v>-6.9958827565924917</v>
      </c>
      <c r="V208" s="59" t="s">
        <v>795</v>
      </c>
    </row>
    <row r="209" spans="1:22" ht="30" x14ac:dyDescent="0.25">
      <c r="A209" s="20" t="s">
        <v>327</v>
      </c>
      <c r="B209" s="29" t="s">
        <v>393</v>
      </c>
      <c r="C209" s="22" t="s">
        <v>394</v>
      </c>
      <c r="D209" s="43">
        <v>4.5740000000000003E-2</v>
      </c>
      <c r="E209" s="52">
        <v>0</v>
      </c>
      <c r="F209" s="61">
        <v>0</v>
      </c>
      <c r="G209" s="61">
        <f t="shared" si="16"/>
        <v>0.33663199999999999</v>
      </c>
      <c r="H209" s="43">
        <f t="shared" si="20"/>
        <v>0.33663199999999999</v>
      </c>
      <c r="I209" s="43">
        <f t="shared" si="19"/>
        <v>0.33970254999999999</v>
      </c>
      <c r="J209" s="61">
        <v>0</v>
      </c>
      <c r="K209" s="61">
        <v>0</v>
      </c>
      <c r="L209" s="61">
        <v>0</v>
      </c>
      <c r="M209" s="61">
        <v>0</v>
      </c>
      <c r="N209" s="61">
        <v>0.33663199999999999</v>
      </c>
      <c r="O209" s="61">
        <v>0.33970254999999999</v>
      </c>
      <c r="P209" s="61">
        <v>0</v>
      </c>
      <c r="Q209" s="64">
        <v>0</v>
      </c>
      <c r="R209" s="61">
        <v>0</v>
      </c>
      <c r="S209" s="61">
        <f t="shared" si="17"/>
        <v>-3.0705500000000052E-3</v>
      </c>
      <c r="T209" s="61">
        <f t="shared" si="18"/>
        <v>3.0705500000000052E-3</v>
      </c>
      <c r="U209" s="67">
        <v>0.91213847762542044</v>
      </c>
      <c r="V209" s="59" t="s">
        <v>795</v>
      </c>
    </row>
    <row r="210" spans="1:22" ht="30" x14ac:dyDescent="0.25">
      <c r="A210" s="20" t="s">
        <v>327</v>
      </c>
      <c r="B210" s="29" t="s">
        <v>395</v>
      </c>
      <c r="C210" s="22" t="s">
        <v>396</v>
      </c>
      <c r="D210" s="43">
        <v>4.5740000000000003E-2</v>
      </c>
      <c r="E210" s="52">
        <v>0</v>
      </c>
      <c r="F210" s="61">
        <v>0</v>
      </c>
      <c r="G210" s="61">
        <f t="shared" si="16"/>
        <v>0.33663299999999996</v>
      </c>
      <c r="H210" s="43">
        <f t="shared" si="20"/>
        <v>0.33663299999999996</v>
      </c>
      <c r="I210" s="43">
        <f t="shared" si="19"/>
        <v>0.33640104999999998</v>
      </c>
      <c r="J210" s="61">
        <v>0</v>
      </c>
      <c r="K210" s="61">
        <v>0</v>
      </c>
      <c r="L210" s="61">
        <v>0</v>
      </c>
      <c r="M210" s="61">
        <v>0</v>
      </c>
      <c r="N210" s="61">
        <v>0.33663299999999996</v>
      </c>
      <c r="O210" s="61">
        <v>0.33640104999999998</v>
      </c>
      <c r="P210" s="61">
        <v>0</v>
      </c>
      <c r="Q210" s="64">
        <v>0</v>
      </c>
      <c r="R210" s="61">
        <v>0</v>
      </c>
      <c r="S210" s="61">
        <f t="shared" si="17"/>
        <v>2.3194999999998078E-4</v>
      </c>
      <c r="T210" s="61">
        <f t="shared" si="18"/>
        <v>-2.3194999999998078E-4</v>
      </c>
      <c r="U210" s="67">
        <v>-6.8902929896944395E-2</v>
      </c>
      <c r="V210" s="59" t="s">
        <v>795</v>
      </c>
    </row>
    <row r="211" spans="1:22" ht="30" x14ac:dyDescent="0.25">
      <c r="A211" s="20" t="s">
        <v>327</v>
      </c>
      <c r="B211" s="29" t="s">
        <v>397</v>
      </c>
      <c r="C211" s="22" t="s">
        <v>398</v>
      </c>
      <c r="D211" s="43">
        <v>4.5740000000000003E-2</v>
      </c>
      <c r="E211" s="52">
        <v>0</v>
      </c>
      <c r="F211" s="61">
        <v>0</v>
      </c>
      <c r="G211" s="61">
        <f t="shared" si="16"/>
        <v>0.33663299999999996</v>
      </c>
      <c r="H211" s="43">
        <f t="shared" si="20"/>
        <v>0.33663299999999996</v>
      </c>
      <c r="I211" s="43">
        <f t="shared" si="19"/>
        <v>0.36305686999999998</v>
      </c>
      <c r="J211" s="61">
        <v>0</v>
      </c>
      <c r="K211" s="61">
        <v>0</v>
      </c>
      <c r="L211" s="61">
        <v>0</v>
      </c>
      <c r="M211" s="61">
        <v>0</v>
      </c>
      <c r="N211" s="61">
        <v>0.33663299999999996</v>
      </c>
      <c r="O211" s="61">
        <v>0.36305686999999998</v>
      </c>
      <c r="P211" s="61">
        <v>0</v>
      </c>
      <c r="Q211" s="64">
        <v>0</v>
      </c>
      <c r="R211" s="61">
        <v>0</v>
      </c>
      <c r="S211" s="61">
        <f t="shared" si="17"/>
        <v>-2.6423870000000016E-2</v>
      </c>
      <c r="T211" s="61">
        <f t="shared" si="18"/>
        <v>2.6423870000000016E-2</v>
      </c>
      <c r="U211" s="67">
        <v>7.8494592033460835</v>
      </c>
      <c r="V211" s="59" t="s">
        <v>795</v>
      </c>
    </row>
    <row r="212" spans="1:22" ht="30" x14ac:dyDescent="0.25">
      <c r="A212" s="20" t="s">
        <v>327</v>
      </c>
      <c r="B212" s="29" t="s">
        <v>399</v>
      </c>
      <c r="C212" s="22" t="s">
        <v>400</v>
      </c>
      <c r="D212" s="43">
        <v>2.614E-2</v>
      </c>
      <c r="E212" s="52">
        <v>0</v>
      </c>
      <c r="F212" s="61">
        <v>0</v>
      </c>
      <c r="G212" s="61">
        <f t="shared" si="16"/>
        <v>0.19236400000000001</v>
      </c>
      <c r="H212" s="43">
        <f t="shared" si="20"/>
        <v>0.19236400000000001</v>
      </c>
      <c r="I212" s="43">
        <f t="shared" si="19"/>
        <v>0.18685198</v>
      </c>
      <c r="J212" s="61">
        <v>0</v>
      </c>
      <c r="K212" s="61">
        <v>0</v>
      </c>
      <c r="L212" s="61">
        <v>0</v>
      </c>
      <c r="M212" s="61">
        <v>0.18685198</v>
      </c>
      <c r="N212" s="61">
        <v>0.19236400000000001</v>
      </c>
      <c r="O212" s="61">
        <v>0</v>
      </c>
      <c r="P212" s="61">
        <v>0</v>
      </c>
      <c r="Q212" s="64">
        <v>0</v>
      </c>
      <c r="R212" s="61">
        <v>0</v>
      </c>
      <c r="S212" s="61">
        <f t="shared" si="17"/>
        <v>5.5120200000000064E-3</v>
      </c>
      <c r="T212" s="61">
        <f t="shared" si="18"/>
        <v>-5.5120200000000064E-3</v>
      </c>
      <c r="U212" s="67">
        <v>-2.8654114075398756</v>
      </c>
      <c r="V212" s="59" t="s">
        <v>795</v>
      </c>
    </row>
    <row r="213" spans="1:22" ht="30" x14ac:dyDescent="0.25">
      <c r="A213" s="20" t="s">
        <v>327</v>
      </c>
      <c r="B213" s="29" t="s">
        <v>401</v>
      </c>
      <c r="C213" s="22" t="s">
        <v>402</v>
      </c>
      <c r="D213" s="43">
        <v>0.35002</v>
      </c>
      <c r="E213" s="52">
        <v>0</v>
      </c>
      <c r="F213" s="61">
        <v>0</v>
      </c>
      <c r="G213" s="61">
        <f t="shared" ref="G213:G276" si="21">H213-E213</f>
        <v>2.5761529999999997</v>
      </c>
      <c r="H213" s="43">
        <f t="shared" si="20"/>
        <v>2.5761529999999997</v>
      </c>
      <c r="I213" s="43">
        <f t="shared" si="19"/>
        <v>1.9767844000000001</v>
      </c>
      <c r="J213" s="61">
        <v>0</v>
      </c>
      <c r="K213" s="61">
        <v>0</v>
      </c>
      <c r="L213" s="61">
        <v>2.5761529999999997</v>
      </c>
      <c r="M213" s="61">
        <v>0</v>
      </c>
      <c r="N213" s="61">
        <v>0</v>
      </c>
      <c r="O213" s="61">
        <v>0</v>
      </c>
      <c r="P213" s="61">
        <v>0</v>
      </c>
      <c r="Q213" s="64">
        <v>1.9767844000000001</v>
      </c>
      <c r="R213" s="61">
        <v>0</v>
      </c>
      <c r="S213" s="61">
        <f t="shared" ref="S213:S276" si="22">G213-I213</f>
        <v>0.59936859999999959</v>
      </c>
      <c r="T213" s="61">
        <f t="shared" ref="T213:T276" si="23">I213-H213</f>
        <v>-0.59936859999999959</v>
      </c>
      <c r="U213" s="67">
        <v>-23.266032723988044</v>
      </c>
      <c r="V213" s="59" t="s">
        <v>799</v>
      </c>
    </row>
    <row r="214" spans="1:22" ht="30" x14ac:dyDescent="0.25">
      <c r="A214" s="20" t="s">
        <v>327</v>
      </c>
      <c r="B214" s="29" t="s">
        <v>403</v>
      </c>
      <c r="C214" s="22" t="s">
        <v>404</v>
      </c>
      <c r="D214" s="43">
        <v>0.63475000000000004</v>
      </c>
      <c r="E214" s="52">
        <v>0</v>
      </c>
      <c r="F214" s="61">
        <v>0</v>
      </c>
      <c r="G214" s="61">
        <f t="shared" si="21"/>
        <v>4.6717944999999999</v>
      </c>
      <c r="H214" s="43">
        <f t="shared" si="20"/>
        <v>4.6717944999999999</v>
      </c>
      <c r="I214" s="43">
        <f t="shared" si="19"/>
        <v>0</v>
      </c>
      <c r="J214" s="61">
        <v>0</v>
      </c>
      <c r="K214" s="61">
        <v>0</v>
      </c>
      <c r="L214" s="61">
        <v>4.6717944999999999</v>
      </c>
      <c r="M214" s="61">
        <v>0</v>
      </c>
      <c r="N214" s="61">
        <v>0</v>
      </c>
      <c r="O214" s="61">
        <v>0</v>
      </c>
      <c r="P214" s="61">
        <v>0</v>
      </c>
      <c r="Q214" s="64">
        <v>0</v>
      </c>
      <c r="R214" s="61">
        <v>0</v>
      </c>
      <c r="S214" s="61">
        <f t="shared" si="22"/>
        <v>4.6717944999999999</v>
      </c>
      <c r="T214" s="61">
        <f t="shared" si="23"/>
        <v>-4.6717944999999999</v>
      </c>
      <c r="U214" s="67">
        <v>-100</v>
      </c>
      <c r="V214" s="39" t="s">
        <v>800</v>
      </c>
    </row>
    <row r="215" spans="1:22" ht="30" x14ac:dyDescent="0.25">
      <c r="A215" s="20" t="s">
        <v>327</v>
      </c>
      <c r="B215" s="29" t="s">
        <v>405</v>
      </c>
      <c r="C215" s="22" t="s">
        <v>406</v>
      </c>
      <c r="D215" s="43">
        <v>0.63475000000000004</v>
      </c>
      <c r="E215" s="52">
        <v>0</v>
      </c>
      <c r="F215" s="61">
        <v>0</v>
      </c>
      <c r="G215" s="61">
        <f t="shared" si="21"/>
        <v>4.6717944999999999</v>
      </c>
      <c r="H215" s="43">
        <f t="shared" si="20"/>
        <v>4.6717944999999999</v>
      </c>
      <c r="I215" s="43">
        <f t="shared" si="19"/>
        <v>3.6261734700000003</v>
      </c>
      <c r="J215" s="61">
        <v>0</v>
      </c>
      <c r="K215" s="61">
        <v>0</v>
      </c>
      <c r="L215" s="61">
        <v>0</v>
      </c>
      <c r="M215" s="61">
        <v>0</v>
      </c>
      <c r="N215" s="61">
        <v>4.6717944999999999</v>
      </c>
      <c r="O215" s="61">
        <v>0</v>
      </c>
      <c r="P215" s="61">
        <v>0</v>
      </c>
      <c r="Q215" s="64">
        <v>3.6261734700000003</v>
      </c>
      <c r="R215" s="61">
        <v>0</v>
      </c>
      <c r="S215" s="61">
        <f t="shared" si="22"/>
        <v>1.0456210299999995</v>
      </c>
      <c r="T215" s="61">
        <f t="shared" si="23"/>
        <v>-1.0456210299999995</v>
      </c>
      <c r="U215" s="67">
        <v>-22.381571578116279</v>
      </c>
      <c r="V215" s="59" t="s">
        <v>799</v>
      </c>
    </row>
    <row r="216" spans="1:22" ht="30" x14ac:dyDescent="0.25">
      <c r="A216" s="20" t="s">
        <v>327</v>
      </c>
      <c r="B216" s="29" t="s">
        <v>407</v>
      </c>
      <c r="C216" s="22" t="s">
        <v>408</v>
      </c>
      <c r="D216" s="43">
        <v>0.52085999999999999</v>
      </c>
      <c r="E216" s="52">
        <v>0</v>
      </c>
      <c r="F216" s="61">
        <v>0</v>
      </c>
      <c r="G216" s="61">
        <f t="shared" si="21"/>
        <v>3.8335359999999996</v>
      </c>
      <c r="H216" s="43">
        <f t="shared" si="20"/>
        <v>3.8335359999999996</v>
      </c>
      <c r="I216" s="43">
        <f t="shared" si="19"/>
        <v>0</v>
      </c>
      <c r="J216" s="61">
        <v>0</v>
      </c>
      <c r="K216" s="61">
        <v>0</v>
      </c>
      <c r="L216" s="61">
        <v>0</v>
      </c>
      <c r="M216" s="61">
        <v>0</v>
      </c>
      <c r="N216" s="61">
        <v>3.8335359999999996</v>
      </c>
      <c r="O216" s="61">
        <v>0</v>
      </c>
      <c r="P216" s="61">
        <v>0</v>
      </c>
      <c r="Q216" s="64">
        <v>0</v>
      </c>
      <c r="R216" s="61">
        <v>0</v>
      </c>
      <c r="S216" s="61">
        <f t="shared" si="22"/>
        <v>3.8335359999999996</v>
      </c>
      <c r="T216" s="61">
        <f t="shared" si="23"/>
        <v>-3.8335359999999996</v>
      </c>
      <c r="U216" s="67">
        <v>-100</v>
      </c>
      <c r="V216" s="39" t="s">
        <v>800</v>
      </c>
    </row>
    <row r="217" spans="1:22" ht="30" x14ac:dyDescent="0.25">
      <c r="A217" s="20" t="s">
        <v>327</v>
      </c>
      <c r="B217" s="29" t="s">
        <v>409</v>
      </c>
      <c r="C217" s="22" t="s">
        <v>410</v>
      </c>
      <c r="D217" s="43">
        <v>0.63475000000000004</v>
      </c>
      <c r="E217" s="52">
        <v>0</v>
      </c>
      <c r="F217" s="61">
        <v>0</v>
      </c>
      <c r="G217" s="61">
        <f t="shared" si="21"/>
        <v>4.6717934999999997</v>
      </c>
      <c r="H217" s="43">
        <f t="shared" si="20"/>
        <v>4.6717934999999997</v>
      </c>
      <c r="I217" s="43">
        <f t="shared" si="19"/>
        <v>0</v>
      </c>
      <c r="J217" s="61">
        <v>0</v>
      </c>
      <c r="K217" s="61">
        <v>0</v>
      </c>
      <c r="L217" s="61">
        <v>0</v>
      </c>
      <c r="M217" s="61">
        <v>0</v>
      </c>
      <c r="N217" s="61">
        <v>4.6717934999999997</v>
      </c>
      <c r="O217" s="61">
        <v>0</v>
      </c>
      <c r="P217" s="61">
        <v>0</v>
      </c>
      <c r="Q217" s="64">
        <v>0</v>
      </c>
      <c r="R217" s="61">
        <v>0</v>
      </c>
      <c r="S217" s="61">
        <f t="shared" si="22"/>
        <v>4.6717934999999997</v>
      </c>
      <c r="T217" s="61">
        <f t="shared" si="23"/>
        <v>-4.6717934999999997</v>
      </c>
      <c r="U217" s="67">
        <v>-100</v>
      </c>
      <c r="V217" s="39" t="s">
        <v>800</v>
      </c>
    </row>
    <row r="218" spans="1:22" ht="30" x14ac:dyDescent="0.25">
      <c r="A218" s="20" t="s">
        <v>327</v>
      </c>
      <c r="B218" s="29" t="s">
        <v>411</v>
      </c>
      <c r="C218" s="22" t="s">
        <v>412</v>
      </c>
      <c r="D218" s="43">
        <v>0.41021000000000002</v>
      </c>
      <c r="E218" s="52">
        <v>0</v>
      </c>
      <c r="F218" s="61">
        <v>0</v>
      </c>
      <c r="G218" s="61">
        <f t="shared" si="21"/>
        <v>3.0191650000000001</v>
      </c>
      <c r="H218" s="43">
        <f t="shared" si="20"/>
        <v>3.0191650000000001</v>
      </c>
      <c r="I218" s="43">
        <f t="shared" si="19"/>
        <v>2.2972544299999997</v>
      </c>
      <c r="J218" s="61">
        <v>0</v>
      </c>
      <c r="K218" s="61">
        <v>0</v>
      </c>
      <c r="L218" s="61">
        <v>0</v>
      </c>
      <c r="M218" s="61">
        <v>0</v>
      </c>
      <c r="N218" s="61">
        <v>3.0191650000000001</v>
      </c>
      <c r="O218" s="61">
        <v>0</v>
      </c>
      <c r="P218" s="61">
        <v>0</v>
      </c>
      <c r="Q218" s="64">
        <v>2.2972544299999997</v>
      </c>
      <c r="R218" s="61">
        <v>0</v>
      </c>
      <c r="S218" s="61">
        <f t="shared" si="22"/>
        <v>0.72191057000000036</v>
      </c>
      <c r="T218" s="61">
        <f t="shared" si="23"/>
        <v>-0.72191057000000036</v>
      </c>
      <c r="U218" s="67">
        <v>-23.910934645837521</v>
      </c>
      <c r="V218" s="59" t="s">
        <v>799</v>
      </c>
    </row>
    <row r="219" spans="1:22" ht="30" x14ac:dyDescent="0.25">
      <c r="A219" s="20" t="s">
        <v>327</v>
      </c>
      <c r="B219" s="29" t="s">
        <v>413</v>
      </c>
      <c r="C219" s="22" t="s">
        <v>414</v>
      </c>
      <c r="D219" s="43">
        <v>0.52410999999999996</v>
      </c>
      <c r="E219" s="52">
        <v>0</v>
      </c>
      <c r="F219" s="61">
        <v>0</v>
      </c>
      <c r="G219" s="61">
        <f t="shared" si="21"/>
        <v>3.857418</v>
      </c>
      <c r="H219" s="43">
        <f t="shared" si="20"/>
        <v>3.857418</v>
      </c>
      <c r="I219" s="43">
        <f t="shared" si="19"/>
        <v>0</v>
      </c>
      <c r="J219" s="61">
        <v>0</v>
      </c>
      <c r="K219" s="61">
        <v>0</v>
      </c>
      <c r="L219" s="61">
        <v>0</v>
      </c>
      <c r="M219" s="61">
        <v>0</v>
      </c>
      <c r="N219" s="61">
        <v>3.857418</v>
      </c>
      <c r="O219" s="61">
        <v>0</v>
      </c>
      <c r="P219" s="61">
        <v>0</v>
      </c>
      <c r="Q219" s="64">
        <v>0</v>
      </c>
      <c r="R219" s="61">
        <v>0</v>
      </c>
      <c r="S219" s="61">
        <f t="shared" si="22"/>
        <v>3.857418</v>
      </c>
      <c r="T219" s="61">
        <f t="shared" si="23"/>
        <v>-3.857418</v>
      </c>
      <c r="U219" s="67">
        <v>-100</v>
      </c>
      <c r="V219" s="39" t="s">
        <v>800</v>
      </c>
    </row>
    <row r="220" spans="1:22" x14ac:dyDescent="0.25">
      <c r="A220" s="20" t="s">
        <v>327</v>
      </c>
      <c r="B220" s="29" t="s">
        <v>415</v>
      </c>
      <c r="C220" s="22" t="s">
        <v>416</v>
      </c>
      <c r="D220" s="43">
        <v>5.7489999999999999E-2</v>
      </c>
      <c r="E220" s="52">
        <v>0</v>
      </c>
      <c r="F220" s="61">
        <v>0</v>
      </c>
      <c r="G220" s="61">
        <f t="shared" si="21"/>
        <v>0.42313000000000001</v>
      </c>
      <c r="H220" s="43">
        <f t="shared" si="20"/>
        <v>0.42313000000000001</v>
      </c>
      <c r="I220" s="43">
        <f t="shared" si="19"/>
        <v>0.59074461999999994</v>
      </c>
      <c r="J220" s="61">
        <v>0</v>
      </c>
      <c r="K220" s="61">
        <v>0</v>
      </c>
      <c r="L220" s="61">
        <v>0.42313000000000001</v>
      </c>
      <c r="M220" s="61">
        <v>0.28082653999999996</v>
      </c>
      <c r="N220" s="61">
        <v>0</v>
      </c>
      <c r="O220" s="61">
        <v>0</v>
      </c>
      <c r="P220" s="61">
        <v>0</v>
      </c>
      <c r="Q220" s="64">
        <v>0.30991807999999998</v>
      </c>
      <c r="R220" s="61">
        <v>0</v>
      </c>
      <c r="S220" s="61">
        <f t="shared" si="22"/>
        <v>-0.16761461999999994</v>
      </c>
      <c r="T220" s="61">
        <f t="shared" si="23"/>
        <v>0.16761461999999994</v>
      </c>
      <c r="U220" s="67">
        <v>39.613031456053683</v>
      </c>
      <c r="V220" s="59" t="s">
        <v>801</v>
      </c>
    </row>
    <row r="221" spans="1:22" x14ac:dyDescent="0.25">
      <c r="A221" s="20" t="s">
        <v>327</v>
      </c>
      <c r="B221" s="29" t="s">
        <v>417</v>
      </c>
      <c r="C221" s="22" t="s">
        <v>418</v>
      </c>
      <c r="D221" s="43">
        <v>3.9230000000000001E-2</v>
      </c>
      <c r="E221" s="52">
        <v>0</v>
      </c>
      <c r="F221" s="61">
        <v>0</v>
      </c>
      <c r="G221" s="61">
        <f t="shared" si="21"/>
        <v>0.28874899999999998</v>
      </c>
      <c r="H221" s="43">
        <f t="shared" si="20"/>
        <v>0.28874899999999998</v>
      </c>
      <c r="I221" s="43">
        <f t="shared" si="19"/>
        <v>0.28041435000000003</v>
      </c>
      <c r="J221" s="61">
        <v>0</v>
      </c>
      <c r="K221" s="61">
        <v>0</v>
      </c>
      <c r="L221" s="61">
        <v>0.28874899999999998</v>
      </c>
      <c r="M221" s="61">
        <v>0.28041435000000003</v>
      </c>
      <c r="N221" s="61">
        <v>0</v>
      </c>
      <c r="O221" s="61">
        <v>0</v>
      </c>
      <c r="P221" s="61">
        <v>0</v>
      </c>
      <c r="Q221" s="64">
        <v>0</v>
      </c>
      <c r="R221" s="61">
        <v>0</v>
      </c>
      <c r="S221" s="61">
        <f t="shared" si="22"/>
        <v>8.3346499999999435E-3</v>
      </c>
      <c r="T221" s="61">
        <f t="shared" si="23"/>
        <v>-8.3346499999999435E-3</v>
      </c>
      <c r="U221" s="67">
        <v>-2.8864688708878452</v>
      </c>
      <c r="V221" s="59" t="s">
        <v>795</v>
      </c>
    </row>
    <row r="222" spans="1:22" x14ac:dyDescent="0.25">
      <c r="A222" s="20" t="s">
        <v>327</v>
      </c>
      <c r="B222" s="29" t="s">
        <v>419</v>
      </c>
      <c r="C222" s="22" t="s">
        <v>420</v>
      </c>
      <c r="D222" s="43">
        <v>3.9230000000000001E-2</v>
      </c>
      <c r="E222" s="52">
        <v>0</v>
      </c>
      <c r="F222" s="61">
        <v>0</v>
      </c>
      <c r="G222" s="61">
        <f t="shared" si="21"/>
        <v>0.28875300000000004</v>
      </c>
      <c r="H222" s="43">
        <f t="shared" si="20"/>
        <v>0.28875300000000004</v>
      </c>
      <c r="I222" s="43">
        <f t="shared" si="19"/>
        <v>0.35684541000000003</v>
      </c>
      <c r="J222" s="61">
        <v>0</v>
      </c>
      <c r="K222" s="61">
        <v>0</v>
      </c>
      <c r="L222" s="61">
        <v>0</v>
      </c>
      <c r="M222" s="61">
        <v>0.35684541000000003</v>
      </c>
      <c r="N222" s="61">
        <v>0.28875300000000004</v>
      </c>
      <c r="O222" s="61">
        <v>0</v>
      </c>
      <c r="P222" s="61">
        <v>0</v>
      </c>
      <c r="Q222" s="64">
        <v>0</v>
      </c>
      <c r="R222" s="61">
        <v>0</v>
      </c>
      <c r="S222" s="61">
        <f t="shared" si="22"/>
        <v>-6.8092409999999992E-2</v>
      </c>
      <c r="T222" s="61">
        <f t="shared" si="23"/>
        <v>6.8092409999999992E-2</v>
      </c>
      <c r="U222" s="67">
        <v>23.581542009953139</v>
      </c>
      <c r="V222" s="57" t="s">
        <v>801</v>
      </c>
    </row>
    <row r="223" spans="1:22" x14ac:dyDescent="0.25">
      <c r="A223" s="20" t="s">
        <v>327</v>
      </c>
      <c r="B223" s="29" t="s">
        <v>421</v>
      </c>
      <c r="C223" s="22" t="s">
        <v>422</v>
      </c>
      <c r="D223" s="43">
        <v>3.9230000000000001E-2</v>
      </c>
      <c r="E223" s="52">
        <v>0</v>
      </c>
      <c r="F223" s="61">
        <v>0</v>
      </c>
      <c r="G223" s="61">
        <f t="shared" si="21"/>
        <v>0.28875200000000001</v>
      </c>
      <c r="H223" s="43">
        <f t="shared" si="20"/>
        <v>0.28875200000000001</v>
      </c>
      <c r="I223" s="43">
        <f t="shared" si="19"/>
        <v>0.34891270000000002</v>
      </c>
      <c r="J223" s="61">
        <v>0</v>
      </c>
      <c r="K223" s="61">
        <v>0</v>
      </c>
      <c r="L223" s="61">
        <v>0</v>
      </c>
      <c r="M223" s="61">
        <v>0.34891270000000002</v>
      </c>
      <c r="N223" s="61">
        <v>0.28875200000000001</v>
      </c>
      <c r="O223" s="61">
        <v>0</v>
      </c>
      <c r="P223" s="61">
        <v>0</v>
      </c>
      <c r="Q223" s="64">
        <v>0</v>
      </c>
      <c r="R223" s="61">
        <v>0</v>
      </c>
      <c r="S223" s="61">
        <f t="shared" si="22"/>
        <v>-6.0160700000000011E-2</v>
      </c>
      <c r="T223" s="61">
        <f t="shared" si="23"/>
        <v>6.0160700000000011E-2</v>
      </c>
      <c r="U223" s="67">
        <v>20.834730149055247</v>
      </c>
      <c r="V223" s="57" t="s">
        <v>801</v>
      </c>
    </row>
    <row r="224" spans="1:22" x14ac:dyDescent="0.25">
      <c r="A224" s="20" t="s">
        <v>327</v>
      </c>
      <c r="B224" s="29" t="s">
        <v>423</v>
      </c>
      <c r="C224" s="22" t="s">
        <v>424</v>
      </c>
      <c r="D224" s="43">
        <v>3.9230000000000001E-2</v>
      </c>
      <c r="E224" s="52">
        <v>0</v>
      </c>
      <c r="F224" s="61">
        <v>0</v>
      </c>
      <c r="G224" s="61">
        <f t="shared" si="21"/>
        <v>0.28875300000000004</v>
      </c>
      <c r="H224" s="43">
        <f t="shared" si="20"/>
        <v>0.28875300000000004</v>
      </c>
      <c r="I224" s="43">
        <f t="shared" si="19"/>
        <v>0.34914034999999999</v>
      </c>
      <c r="J224" s="61">
        <v>0</v>
      </c>
      <c r="K224" s="61">
        <v>0</v>
      </c>
      <c r="L224" s="61">
        <v>0</v>
      </c>
      <c r="M224" s="61">
        <v>0.34914034999999999</v>
      </c>
      <c r="N224" s="61">
        <v>0.28875300000000004</v>
      </c>
      <c r="O224" s="61">
        <v>0</v>
      </c>
      <c r="P224" s="61">
        <v>0</v>
      </c>
      <c r="Q224" s="64">
        <v>0</v>
      </c>
      <c r="R224" s="61">
        <v>0</v>
      </c>
      <c r="S224" s="61">
        <f t="shared" si="22"/>
        <v>-6.0387349999999951E-2</v>
      </c>
      <c r="T224" s="61">
        <f t="shared" si="23"/>
        <v>6.0387349999999951E-2</v>
      </c>
      <c r="U224" s="67">
        <v>20.9131506858803</v>
      </c>
      <c r="V224" s="57" t="s">
        <v>801</v>
      </c>
    </row>
    <row r="225" spans="1:22" x14ac:dyDescent="0.25">
      <c r="A225" s="20" t="s">
        <v>327</v>
      </c>
      <c r="B225" s="29" t="s">
        <v>425</v>
      </c>
      <c r="C225" s="22" t="s">
        <v>426</v>
      </c>
      <c r="D225" s="43">
        <v>3.9230000000000001E-2</v>
      </c>
      <c r="E225" s="52">
        <v>0</v>
      </c>
      <c r="F225" s="61">
        <v>0</v>
      </c>
      <c r="G225" s="61">
        <f t="shared" si="21"/>
        <v>0.28875300000000004</v>
      </c>
      <c r="H225" s="43">
        <f t="shared" si="20"/>
        <v>0.28875300000000004</v>
      </c>
      <c r="I225" s="43">
        <f t="shared" si="19"/>
        <v>0.28028516999999997</v>
      </c>
      <c r="J225" s="61">
        <v>0</v>
      </c>
      <c r="K225" s="61">
        <v>0</v>
      </c>
      <c r="L225" s="61">
        <v>0</v>
      </c>
      <c r="M225" s="61">
        <v>0.28028516999999997</v>
      </c>
      <c r="N225" s="61">
        <v>0.28875300000000004</v>
      </c>
      <c r="O225" s="61">
        <v>0</v>
      </c>
      <c r="P225" s="61">
        <v>0</v>
      </c>
      <c r="Q225" s="64">
        <v>0</v>
      </c>
      <c r="R225" s="61">
        <v>0</v>
      </c>
      <c r="S225" s="61">
        <f t="shared" si="22"/>
        <v>8.467830000000065E-3</v>
      </c>
      <c r="T225" s="61">
        <f t="shared" si="23"/>
        <v>-8.467830000000065E-3</v>
      </c>
      <c r="U225" s="67">
        <v>-2.9325513501158649</v>
      </c>
      <c r="V225" s="59" t="s">
        <v>795</v>
      </c>
    </row>
    <row r="226" spans="1:22" x14ac:dyDescent="0.25">
      <c r="A226" s="20" t="s">
        <v>327</v>
      </c>
      <c r="B226" s="29" t="s">
        <v>427</v>
      </c>
      <c r="C226" s="22" t="s">
        <v>428</v>
      </c>
      <c r="D226" s="43">
        <v>3.9230000000000001E-2</v>
      </c>
      <c r="E226" s="52">
        <v>0</v>
      </c>
      <c r="F226" s="61">
        <v>0</v>
      </c>
      <c r="G226" s="61">
        <f t="shared" si="21"/>
        <v>0.28875300000000004</v>
      </c>
      <c r="H226" s="43">
        <f t="shared" si="20"/>
        <v>0.28875300000000004</v>
      </c>
      <c r="I226" s="43">
        <f t="shared" si="19"/>
        <v>0.35139001000000003</v>
      </c>
      <c r="J226" s="61">
        <v>0</v>
      </c>
      <c r="K226" s="61">
        <v>0</v>
      </c>
      <c r="L226" s="61">
        <v>0</v>
      </c>
      <c r="M226" s="61">
        <v>0.35139001000000003</v>
      </c>
      <c r="N226" s="61">
        <v>0.28875300000000004</v>
      </c>
      <c r="O226" s="61">
        <v>0</v>
      </c>
      <c r="P226" s="61">
        <v>0</v>
      </c>
      <c r="Q226" s="64">
        <v>0</v>
      </c>
      <c r="R226" s="61">
        <v>0</v>
      </c>
      <c r="S226" s="61">
        <f t="shared" si="22"/>
        <v>-6.2637009999999993E-2</v>
      </c>
      <c r="T226" s="61">
        <f t="shared" si="23"/>
        <v>6.2637009999999993E-2</v>
      </c>
      <c r="U226" s="67">
        <v>21.692245621690507</v>
      </c>
      <c r="V226" s="57" t="s">
        <v>801</v>
      </c>
    </row>
    <row r="227" spans="1:22" x14ac:dyDescent="0.25">
      <c r="A227" s="20" t="s">
        <v>327</v>
      </c>
      <c r="B227" s="29" t="s">
        <v>429</v>
      </c>
      <c r="C227" s="22" t="s">
        <v>430</v>
      </c>
      <c r="D227" s="43">
        <v>3.9230000000000001E-2</v>
      </c>
      <c r="E227" s="52">
        <v>0</v>
      </c>
      <c r="F227" s="61">
        <v>0</v>
      </c>
      <c r="G227" s="61">
        <f t="shared" si="21"/>
        <v>0.28875300000000004</v>
      </c>
      <c r="H227" s="43">
        <f t="shared" si="20"/>
        <v>0.28875300000000004</v>
      </c>
      <c r="I227" s="43">
        <f t="shared" si="19"/>
        <v>0.36703837</v>
      </c>
      <c r="J227" s="61">
        <v>0</v>
      </c>
      <c r="K227" s="61">
        <v>0</v>
      </c>
      <c r="L227" s="61">
        <v>0</v>
      </c>
      <c r="M227" s="61">
        <v>0.36703837</v>
      </c>
      <c r="N227" s="61">
        <v>0.28875300000000004</v>
      </c>
      <c r="O227" s="61">
        <v>0</v>
      </c>
      <c r="P227" s="61">
        <v>0</v>
      </c>
      <c r="Q227" s="64">
        <v>0</v>
      </c>
      <c r="R227" s="61">
        <v>0</v>
      </c>
      <c r="S227" s="61">
        <f t="shared" si="22"/>
        <v>-7.8285369999999965E-2</v>
      </c>
      <c r="T227" s="61">
        <f t="shared" si="23"/>
        <v>7.8285369999999965E-2</v>
      </c>
      <c r="U227" s="67">
        <v>27.111534771933087</v>
      </c>
      <c r="V227" s="57" t="s">
        <v>801</v>
      </c>
    </row>
    <row r="228" spans="1:22" ht="30" x14ac:dyDescent="0.25">
      <c r="A228" s="20" t="s">
        <v>327</v>
      </c>
      <c r="B228" s="29" t="s">
        <v>431</v>
      </c>
      <c r="C228" s="22" t="s">
        <v>432</v>
      </c>
      <c r="D228" s="43">
        <v>0.45834999999999998</v>
      </c>
      <c r="E228" s="52">
        <v>0</v>
      </c>
      <c r="F228" s="61">
        <v>0</v>
      </c>
      <c r="G228" s="61">
        <f t="shared" si="21"/>
        <v>3.3734500000000005</v>
      </c>
      <c r="H228" s="43">
        <f t="shared" si="20"/>
        <v>3.3734500000000005</v>
      </c>
      <c r="I228" s="43">
        <f t="shared" si="19"/>
        <v>0</v>
      </c>
      <c r="J228" s="61">
        <v>0.61335200000000001</v>
      </c>
      <c r="K228" s="61">
        <v>0</v>
      </c>
      <c r="L228" s="61">
        <v>0.92003400000000002</v>
      </c>
      <c r="M228" s="61">
        <v>0</v>
      </c>
      <c r="N228" s="61">
        <v>0.92003400000000002</v>
      </c>
      <c r="O228" s="61">
        <v>0</v>
      </c>
      <c r="P228" s="61">
        <v>0.92003000000000013</v>
      </c>
      <c r="Q228" s="64">
        <v>0</v>
      </c>
      <c r="R228" s="61">
        <v>0</v>
      </c>
      <c r="S228" s="61">
        <f t="shared" si="22"/>
        <v>3.3734500000000005</v>
      </c>
      <c r="T228" s="61">
        <f t="shared" si="23"/>
        <v>-3.3734500000000005</v>
      </c>
      <c r="U228" s="67">
        <v>-100</v>
      </c>
      <c r="V228" s="57" t="s">
        <v>796</v>
      </c>
    </row>
    <row r="229" spans="1:22" ht="30" x14ac:dyDescent="0.25">
      <c r="A229" s="20" t="s">
        <v>327</v>
      </c>
      <c r="B229" s="29" t="s">
        <v>433</v>
      </c>
      <c r="C229" s="22" t="s">
        <v>434</v>
      </c>
      <c r="D229" s="43">
        <v>0</v>
      </c>
      <c r="E229" s="52">
        <v>0</v>
      </c>
      <c r="F229" s="61">
        <v>0</v>
      </c>
      <c r="G229" s="61">
        <f t="shared" si="21"/>
        <v>0</v>
      </c>
      <c r="H229" s="43">
        <f t="shared" si="20"/>
        <v>0</v>
      </c>
      <c r="I229" s="43">
        <f t="shared" si="19"/>
        <v>0.23965099000000001</v>
      </c>
      <c r="J229" s="61">
        <v>0</v>
      </c>
      <c r="K229" s="61">
        <v>0.23965099000000001</v>
      </c>
      <c r="L229" s="61">
        <v>0</v>
      </c>
      <c r="M229" s="61">
        <v>0</v>
      </c>
      <c r="N229" s="61">
        <v>0</v>
      </c>
      <c r="O229" s="61">
        <v>0</v>
      </c>
      <c r="P229" s="61">
        <v>0</v>
      </c>
      <c r="Q229" s="64">
        <v>0</v>
      </c>
      <c r="R229" s="61">
        <v>0</v>
      </c>
      <c r="S229" s="61">
        <f t="shared" si="22"/>
        <v>-0.23965099000000001</v>
      </c>
      <c r="T229" s="61">
        <f t="shared" si="23"/>
        <v>0.23965099000000001</v>
      </c>
      <c r="U229" s="67">
        <v>100</v>
      </c>
      <c r="V229" s="57" t="s">
        <v>796</v>
      </c>
    </row>
    <row r="230" spans="1:22" ht="30" x14ac:dyDescent="0.25">
      <c r="A230" s="20" t="s">
        <v>327</v>
      </c>
      <c r="B230" s="29" t="s">
        <v>435</v>
      </c>
      <c r="C230" s="22" t="s">
        <v>436</v>
      </c>
      <c r="D230" s="43">
        <v>0</v>
      </c>
      <c r="E230" s="52">
        <v>0</v>
      </c>
      <c r="F230" s="61">
        <v>0</v>
      </c>
      <c r="G230" s="61">
        <f t="shared" si="21"/>
        <v>0</v>
      </c>
      <c r="H230" s="43">
        <f t="shared" si="20"/>
        <v>0</v>
      </c>
      <c r="I230" s="43">
        <f t="shared" si="19"/>
        <v>0.23346119000000001</v>
      </c>
      <c r="J230" s="61">
        <v>0</v>
      </c>
      <c r="K230" s="61">
        <v>0</v>
      </c>
      <c r="L230" s="61">
        <v>0</v>
      </c>
      <c r="M230" s="61">
        <v>0.23346119000000001</v>
      </c>
      <c r="N230" s="61">
        <v>0</v>
      </c>
      <c r="O230" s="61">
        <v>0</v>
      </c>
      <c r="P230" s="61">
        <v>0</v>
      </c>
      <c r="Q230" s="64">
        <v>0</v>
      </c>
      <c r="R230" s="61">
        <v>0</v>
      </c>
      <c r="S230" s="61">
        <f t="shared" si="22"/>
        <v>-0.23346119000000001</v>
      </c>
      <c r="T230" s="61">
        <f t="shared" si="23"/>
        <v>0.23346119000000001</v>
      </c>
      <c r="U230" s="67">
        <v>100</v>
      </c>
      <c r="V230" s="57" t="s">
        <v>796</v>
      </c>
    </row>
    <row r="231" spans="1:22" ht="30" x14ac:dyDescent="0.25">
      <c r="A231" s="20" t="s">
        <v>327</v>
      </c>
      <c r="B231" s="29" t="s">
        <v>437</v>
      </c>
      <c r="C231" s="22" t="s">
        <v>438</v>
      </c>
      <c r="D231" s="43">
        <v>0</v>
      </c>
      <c r="E231" s="52">
        <v>0</v>
      </c>
      <c r="F231" s="61">
        <v>0</v>
      </c>
      <c r="G231" s="61">
        <f t="shared" si="21"/>
        <v>0</v>
      </c>
      <c r="H231" s="43">
        <f t="shared" si="20"/>
        <v>0</v>
      </c>
      <c r="I231" s="43">
        <f t="shared" si="19"/>
        <v>0.25006253000000001</v>
      </c>
      <c r="J231" s="61">
        <v>0</v>
      </c>
      <c r="K231" s="61">
        <v>0.25006253000000001</v>
      </c>
      <c r="L231" s="61">
        <v>0</v>
      </c>
      <c r="M231" s="61">
        <v>0</v>
      </c>
      <c r="N231" s="61">
        <v>0</v>
      </c>
      <c r="O231" s="61">
        <v>0</v>
      </c>
      <c r="P231" s="61">
        <v>0</v>
      </c>
      <c r="Q231" s="64">
        <v>0</v>
      </c>
      <c r="R231" s="61">
        <v>0</v>
      </c>
      <c r="S231" s="61">
        <f t="shared" si="22"/>
        <v>-0.25006253000000001</v>
      </c>
      <c r="T231" s="61">
        <f t="shared" si="23"/>
        <v>0.25006253000000001</v>
      </c>
      <c r="U231" s="67">
        <v>100</v>
      </c>
      <c r="V231" s="57" t="s">
        <v>796</v>
      </c>
    </row>
    <row r="232" spans="1:22" ht="30" x14ac:dyDescent="0.25">
      <c r="A232" s="20" t="s">
        <v>327</v>
      </c>
      <c r="B232" s="29" t="s">
        <v>439</v>
      </c>
      <c r="C232" s="22" t="s">
        <v>440</v>
      </c>
      <c r="D232" s="43">
        <v>0</v>
      </c>
      <c r="E232" s="52">
        <v>0</v>
      </c>
      <c r="F232" s="61">
        <v>0</v>
      </c>
      <c r="G232" s="61">
        <f t="shared" si="21"/>
        <v>0</v>
      </c>
      <c r="H232" s="43">
        <f t="shared" si="20"/>
        <v>0</v>
      </c>
      <c r="I232" s="43">
        <f t="shared" si="19"/>
        <v>0.2342157</v>
      </c>
      <c r="J232" s="61">
        <v>0</v>
      </c>
      <c r="K232" s="61">
        <v>0.2342157</v>
      </c>
      <c r="L232" s="61">
        <v>0</v>
      </c>
      <c r="M232" s="61">
        <v>0</v>
      </c>
      <c r="N232" s="61">
        <v>0</v>
      </c>
      <c r="O232" s="61">
        <v>0</v>
      </c>
      <c r="P232" s="61">
        <v>0</v>
      </c>
      <c r="Q232" s="64">
        <v>0</v>
      </c>
      <c r="R232" s="61">
        <v>0</v>
      </c>
      <c r="S232" s="61">
        <f t="shared" si="22"/>
        <v>-0.2342157</v>
      </c>
      <c r="T232" s="61">
        <f t="shared" si="23"/>
        <v>0.2342157</v>
      </c>
      <c r="U232" s="67">
        <v>100</v>
      </c>
      <c r="V232" s="57" t="s">
        <v>796</v>
      </c>
    </row>
    <row r="233" spans="1:22" ht="30" x14ac:dyDescent="0.25">
      <c r="A233" s="20" t="s">
        <v>327</v>
      </c>
      <c r="B233" s="29" t="s">
        <v>441</v>
      </c>
      <c r="C233" s="22" t="s">
        <v>442</v>
      </c>
      <c r="D233" s="43">
        <v>0</v>
      </c>
      <c r="E233" s="52">
        <v>0</v>
      </c>
      <c r="F233" s="61">
        <v>0</v>
      </c>
      <c r="G233" s="61">
        <f t="shared" si="21"/>
        <v>0</v>
      </c>
      <c r="H233" s="43">
        <f t="shared" si="20"/>
        <v>0</v>
      </c>
      <c r="I233" s="43">
        <f t="shared" si="19"/>
        <v>0.46454883000000002</v>
      </c>
      <c r="J233" s="61">
        <v>0</v>
      </c>
      <c r="K233" s="61">
        <v>0</v>
      </c>
      <c r="L233" s="61">
        <v>0</v>
      </c>
      <c r="M233" s="61">
        <v>0.46454883000000002</v>
      </c>
      <c r="N233" s="61">
        <v>0</v>
      </c>
      <c r="O233" s="61">
        <v>0</v>
      </c>
      <c r="P233" s="61">
        <v>0</v>
      </c>
      <c r="Q233" s="64">
        <v>0</v>
      </c>
      <c r="R233" s="61">
        <v>0</v>
      </c>
      <c r="S233" s="61">
        <f t="shared" si="22"/>
        <v>-0.46454883000000002</v>
      </c>
      <c r="T233" s="61">
        <f t="shared" si="23"/>
        <v>0.46454883000000002</v>
      </c>
      <c r="U233" s="67">
        <v>100</v>
      </c>
      <c r="V233" s="57" t="s">
        <v>796</v>
      </c>
    </row>
    <row r="234" spans="1:22" ht="30" x14ac:dyDescent="0.25">
      <c r="A234" s="20" t="s">
        <v>327</v>
      </c>
      <c r="B234" s="29" t="s">
        <v>443</v>
      </c>
      <c r="C234" s="22" t="s">
        <v>444</v>
      </c>
      <c r="D234" s="43">
        <v>0</v>
      </c>
      <c r="E234" s="52">
        <v>0</v>
      </c>
      <c r="F234" s="61">
        <v>0</v>
      </c>
      <c r="G234" s="61">
        <f t="shared" si="21"/>
        <v>0</v>
      </c>
      <c r="H234" s="43">
        <f t="shared" si="20"/>
        <v>0</v>
      </c>
      <c r="I234" s="43">
        <f t="shared" si="19"/>
        <v>0.23376373</v>
      </c>
      <c r="J234" s="61">
        <v>0</v>
      </c>
      <c r="K234" s="61">
        <v>0</v>
      </c>
      <c r="L234" s="61">
        <v>0</v>
      </c>
      <c r="M234" s="61">
        <v>0.23376373</v>
      </c>
      <c r="N234" s="61">
        <v>0</v>
      </c>
      <c r="O234" s="61">
        <v>0</v>
      </c>
      <c r="P234" s="61">
        <v>0</v>
      </c>
      <c r="Q234" s="64">
        <v>0</v>
      </c>
      <c r="R234" s="61">
        <v>0</v>
      </c>
      <c r="S234" s="61">
        <f t="shared" si="22"/>
        <v>-0.23376373</v>
      </c>
      <c r="T234" s="61">
        <f t="shared" si="23"/>
        <v>0.23376373</v>
      </c>
      <c r="U234" s="67">
        <v>100</v>
      </c>
      <c r="V234" s="57" t="s">
        <v>796</v>
      </c>
    </row>
    <row r="235" spans="1:22" ht="30" x14ac:dyDescent="0.25">
      <c r="A235" s="20" t="s">
        <v>327</v>
      </c>
      <c r="B235" s="29" t="s">
        <v>445</v>
      </c>
      <c r="C235" s="22" t="s">
        <v>446</v>
      </c>
      <c r="D235" s="43">
        <v>0</v>
      </c>
      <c r="E235" s="52">
        <v>0</v>
      </c>
      <c r="F235" s="61">
        <v>0</v>
      </c>
      <c r="G235" s="61">
        <f t="shared" si="21"/>
        <v>0</v>
      </c>
      <c r="H235" s="43">
        <f t="shared" si="20"/>
        <v>0</v>
      </c>
      <c r="I235" s="43">
        <f t="shared" si="19"/>
        <v>0.23309157999999999</v>
      </c>
      <c r="J235" s="61">
        <v>0</v>
      </c>
      <c r="K235" s="61">
        <v>0</v>
      </c>
      <c r="L235" s="61">
        <v>0</v>
      </c>
      <c r="M235" s="61">
        <v>0.23309157999999999</v>
      </c>
      <c r="N235" s="61">
        <v>0</v>
      </c>
      <c r="O235" s="61">
        <v>0</v>
      </c>
      <c r="P235" s="61">
        <v>0</v>
      </c>
      <c r="Q235" s="64">
        <v>0</v>
      </c>
      <c r="R235" s="61">
        <v>0</v>
      </c>
      <c r="S235" s="61">
        <f t="shared" si="22"/>
        <v>-0.23309157999999999</v>
      </c>
      <c r="T235" s="61">
        <f t="shared" si="23"/>
        <v>0.23309157999999999</v>
      </c>
      <c r="U235" s="67">
        <v>100</v>
      </c>
      <c r="V235" s="57" t="s">
        <v>796</v>
      </c>
    </row>
    <row r="236" spans="1:22" ht="30" x14ac:dyDescent="0.25">
      <c r="A236" s="20" t="s">
        <v>327</v>
      </c>
      <c r="B236" s="29" t="s">
        <v>447</v>
      </c>
      <c r="C236" s="22" t="s">
        <v>448</v>
      </c>
      <c r="D236" s="43">
        <v>0</v>
      </c>
      <c r="E236" s="52">
        <v>0</v>
      </c>
      <c r="F236" s="61">
        <v>0</v>
      </c>
      <c r="G236" s="61">
        <f t="shared" si="21"/>
        <v>0</v>
      </c>
      <c r="H236" s="43">
        <f t="shared" si="20"/>
        <v>0</v>
      </c>
      <c r="I236" s="43">
        <f t="shared" si="19"/>
        <v>0.23742892000000002</v>
      </c>
      <c r="J236" s="61">
        <v>0</v>
      </c>
      <c r="K236" s="61">
        <v>0</v>
      </c>
      <c r="L236" s="61">
        <v>0</v>
      </c>
      <c r="M236" s="61">
        <v>0.23742892000000002</v>
      </c>
      <c r="N236" s="61">
        <v>0</v>
      </c>
      <c r="O236" s="61">
        <v>0</v>
      </c>
      <c r="P236" s="61">
        <v>0</v>
      </c>
      <c r="Q236" s="64">
        <v>0</v>
      </c>
      <c r="R236" s="61">
        <v>0</v>
      </c>
      <c r="S236" s="61">
        <f t="shared" si="22"/>
        <v>-0.23742892000000002</v>
      </c>
      <c r="T236" s="61">
        <f t="shared" si="23"/>
        <v>0.23742892000000002</v>
      </c>
      <c r="U236" s="67">
        <v>100</v>
      </c>
      <c r="V236" s="57" t="s">
        <v>796</v>
      </c>
    </row>
    <row r="237" spans="1:22" ht="30" x14ac:dyDescent="0.25">
      <c r="A237" s="20" t="s">
        <v>327</v>
      </c>
      <c r="B237" s="29" t="s">
        <v>449</v>
      </c>
      <c r="C237" s="22" t="s">
        <v>450</v>
      </c>
      <c r="D237" s="43">
        <v>0</v>
      </c>
      <c r="E237" s="52">
        <v>0</v>
      </c>
      <c r="F237" s="61">
        <v>0</v>
      </c>
      <c r="G237" s="61">
        <f t="shared" si="21"/>
        <v>0</v>
      </c>
      <c r="H237" s="43">
        <f t="shared" si="20"/>
        <v>0</v>
      </c>
      <c r="I237" s="43">
        <f t="shared" si="19"/>
        <v>0.23595643999999999</v>
      </c>
      <c r="J237" s="61">
        <v>0</v>
      </c>
      <c r="K237" s="61">
        <v>0</v>
      </c>
      <c r="L237" s="61">
        <v>0</v>
      </c>
      <c r="M237" s="61">
        <v>0.23595643999999999</v>
      </c>
      <c r="N237" s="61">
        <v>0</v>
      </c>
      <c r="O237" s="61">
        <v>0</v>
      </c>
      <c r="P237" s="61">
        <v>0</v>
      </c>
      <c r="Q237" s="64">
        <v>0</v>
      </c>
      <c r="R237" s="61">
        <v>0</v>
      </c>
      <c r="S237" s="61">
        <f t="shared" si="22"/>
        <v>-0.23595643999999999</v>
      </c>
      <c r="T237" s="61">
        <f t="shared" si="23"/>
        <v>0.23595643999999999</v>
      </c>
      <c r="U237" s="67">
        <v>100</v>
      </c>
      <c r="V237" s="57" t="s">
        <v>796</v>
      </c>
    </row>
    <row r="238" spans="1:22" ht="30" x14ac:dyDescent="0.25">
      <c r="A238" s="20" t="s">
        <v>327</v>
      </c>
      <c r="B238" s="29" t="s">
        <v>451</v>
      </c>
      <c r="C238" s="22" t="s">
        <v>452</v>
      </c>
      <c r="D238" s="43">
        <v>0</v>
      </c>
      <c r="E238" s="52">
        <v>0</v>
      </c>
      <c r="F238" s="61">
        <v>0</v>
      </c>
      <c r="G238" s="61">
        <f t="shared" si="21"/>
        <v>0</v>
      </c>
      <c r="H238" s="43">
        <f t="shared" si="20"/>
        <v>0</v>
      </c>
      <c r="I238" s="43">
        <f t="shared" si="19"/>
        <v>0.23651469</v>
      </c>
      <c r="J238" s="61">
        <v>0</v>
      </c>
      <c r="K238" s="61">
        <v>0</v>
      </c>
      <c r="L238" s="61">
        <v>0</v>
      </c>
      <c r="M238" s="61">
        <v>0</v>
      </c>
      <c r="N238" s="61">
        <v>0</v>
      </c>
      <c r="O238" s="61">
        <v>0.23651469</v>
      </c>
      <c r="P238" s="61">
        <v>0</v>
      </c>
      <c r="Q238" s="64">
        <v>0</v>
      </c>
      <c r="R238" s="61">
        <v>0</v>
      </c>
      <c r="S238" s="61">
        <f t="shared" si="22"/>
        <v>-0.23651469</v>
      </c>
      <c r="T238" s="61">
        <f t="shared" si="23"/>
        <v>0.23651469</v>
      </c>
      <c r="U238" s="67">
        <v>100</v>
      </c>
      <c r="V238" s="57" t="s">
        <v>796</v>
      </c>
    </row>
    <row r="239" spans="1:22" ht="30" x14ac:dyDescent="0.25">
      <c r="A239" s="20" t="s">
        <v>327</v>
      </c>
      <c r="B239" s="29" t="s">
        <v>453</v>
      </c>
      <c r="C239" s="22" t="s">
        <v>454</v>
      </c>
      <c r="D239" s="43">
        <v>0</v>
      </c>
      <c r="E239" s="52">
        <v>0</v>
      </c>
      <c r="F239" s="61">
        <v>0</v>
      </c>
      <c r="G239" s="61">
        <f t="shared" si="21"/>
        <v>0</v>
      </c>
      <c r="H239" s="43">
        <f t="shared" si="20"/>
        <v>0</v>
      </c>
      <c r="I239" s="43">
        <f t="shared" si="19"/>
        <v>0.25775450999999999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1">
        <v>0.25775450999999999</v>
      </c>
      <c r="P239" s="61">
        <v>0</v>
      </c>
      <c r="Q239" s="64">
        <v>0</v>
      </c>
      <c r="R239" s="61">
        <v>0</v>
      </c>
      <c r="S239" s="61">
        <f t="shared" si="22"/>
        <v>-0.25775450999999999</v>
      </c>
      <c r="T239" s="61">
        <f t="shared" si="23"/>
        <v>0.25775450999999999</v>
      </c>
      <c r="U239" s="67">
        <v>100</v>
      </c>
      <c r="V239" s="57" t="s">
        <v>796</v>
      </c>
    </row>
    <row r="240" spans="1:22" ht="30" x14ac:dyDescent="0.25">
      <c r="A240" s="20" t="s">
        <v>327</v>
      </c>
      <c r="B240" s="29" t="s">
        <v>455</v>
      </c>
      <c r="C240" s="22" t="s">
        <v>434</v>
      </c>
      <c r="D240" s="43">
        <v>0</v>
      </c>
      <c r="E240" s="52">
        <v>0</v>
      </c>
      <c r="F240" s="61">
        <v>0</v>
      </c>
      <c r="G240" s="61">
        <f t="shared" si="21"/>
        <v>0</v>
      </c>
      <c r="H240" s="43">
        <f t="shared" si="20"/>
        <v>0</v>
      </c>
      <c r="I240" s="43">
        <f t="shared" si="19"/>
        <v>1.1111019999999999E-2</v>
      </c>
      <c r="J240" s="61">
        <v>0</v>
      </c>
      <c r="K240" s="61">
        <v>0</v>
      </c>
      <c r="L240" s="61">
        <v>0</v>
      </c>
      <c r="M240" s="61">
        <v>0</v>
      </c>
      <c r="N240" s="61">
        <v>0</v>
      </c>
      <c r="O240" s="61">
        <v>1.1111019999999999E-2</v>
      </c>
      <c r="P240" s="61">
        <v>0</v>
      </c>
      <c r="Q240" s="64">
        <v>0</v>
      </c>
      <c r="R240" s="61">
        <v>0</v>
      </c>
      <c r="S240" s="61">
        <f t="shared" si="22"/>
        <v>-1.1111019999999999E-2</v>
      </c>
      <c r="T240" s="61">
        <f t="shared" si="23"/>
        <v>1.1111019999999999E-2</v>
      </c>
      <c r="U240" s="67">
        <v>100</v>
      </c>
      <c r="V240" s="57" t="s">
        <v>796</v>
      </c>
    </row>
    <row r="241" spans="1:22" ht="30" x14ac:dyDescent="0.25">
      <c r="A241" s="20" t="s">
        <v>327</v>
      </c>
      <c r="B241" s="29" t="s">
        <v>456</v>
      </c>
      <c r="C241" s="22" t="s">
        <v>457</v>
      </c>
      <c r="D241" s="43">
        <v>0.48859000000000002</v>
      </c>
      <c r="E241" s="52">
        <v>0</v>
      </c>
      <c r="F241" s="61">
        <v>0</v>
      </c>
      <c r="G241" s="61">
        <f t="shared" si="21"/>
        <v>3.5960030000000001</v>
      </c>
      <c r="H241" s="43">
        <f t="shared" si="20"/>
        <v>3.5960030000000001</v>
      </c>
      <c r="I241" s="43">
        <f t="shared" si="19"/>
        <v>0</v>
      </c>
      <c r="J241" s="61">
        <v>0.65382200000000001</v>
      </c>
      <c r="K241" s="61">
        <v>0</v>
      </c>
      <c r="L241" s="61">
        <v>0.98072700000000002</v>
      </c>
      <c r="M241" s="61">
        <v>0</v>
      </c>
      <c r="N241" s="61">
        <v>0.98072700000000002</v>
      </c>
      <c r="O241" s="61">
        <v>0</v>
      </c>
      <c r="P241" s="61">
        <v>0.98072700000000002</v>
      </c>
      <c r="Q241" s="64">
        <v>0</v>
      </c>
      <c r="R241" s="61">
        <v>0</v>
      </c>
      <c r="S241" s="61">
        <f t="shared" si="22"/>
        <v>3.5960030000000001</v>
      </c>
      <c r="T241" s="61">
        <f t="shared" si="23"/>
        <v>-3.5960030000000001</v>
      </c>
      <c r="U241" s="67">
        <v>100</v>
      </c>
      <c r="V241" s="57" t="s">
        <v>796</v>
      </c>
    </row>
    <row r="242" spans="1:22" ht="30" x14ac:dyDescent="0.25">
      <c r="A242" s="20" t="s">
        <v>327</v>
      </c>
      <c r="B242" s="29" t="s">
        <v>458</v>
      </c>
      <c r="C242" s="22" t="s">
        <v>457</v>
      </c>
      <c r="D242" s="43">
        <v>0</v>
      </c>
      <c r="E242" s="52">
        <v>0</v>
      </c>
      <c r="F242" s="61">
        <v>0</v>
      </c>
      <c r="G242" s="61">
        <f t="shared" si="21"/>
        <v>0</v>
      </c>
      <c r="H242" s="43">
        <f t="shared" si="20"/>
        <v>0</v>
      </c>
      <c r="I242" s="43">
        <f t="shared" si="19"/>
        <v>0.34574873</v>
      </c>
      <c r="J242" s="61">
        <v>0</v>
      </c>
      <c r="K242" s="61">
        <v>0.34574873</v>
      </c>
      <c r="L242" s="61">
        <v>0</v>
      </c>
      <c r="M242" s="61">
        <v>0</v>
      </c>
      <c r="N242" s="61">
        <v>0</v>
      </c>
      <c r="O242" s="61">
        <v>0</v>
      </c>
      <c r="P242" s="61">
        <v>0</v>
      </c>
      <c r="Q242" s="64">
        <v>0</v>
      </c>
      <c r="R242" s="61">
        <v>0</v>
      </c>
      <c r="S242" s="61">
        <f t="shared" si="22"/>
        <v>-0.34574873</v>
      </c>
      <c r="T242" s="61">
        <f t="shared" si="23"/>
        <v>0.34574873</v>
      </c>
      <c r="U242" s="67">
        <v>100</v>
      </c>
      <c r="V242" s="57" t="s">
        <v>796</v>
      </c>
    </row>
    <row r="243" spans="1:22" ht="30" x14ac:dyDescent="0.25">
      <c r="A243" s="20" t="s">
        <v>327</v>
      </c>
      <c r="B243" s="29" t="s">
        <v>459</v>
      </c>
      <c r="C243" s="22" t="s">
        <v>460</v>
      </c>
      <c r="D243" s="43">
        <v>0</v>
      </c>
      <c r="E243" s="52">
        <v>0</v>
      </c>
      <c r="F243" s="61">
        <v>0</v>
      </c>
      <c r="G243" s="61">
        <f t="shared" si="21"/>
        <v>0</v>
      </c>
      <c r="H243" s="43">
        <f t="shared" si="20"/>
        <v>0</v>
      </c>
      <c r="I243" s="43">
        <f t="shared" si="19"/>
        <v>0.33870718000000005</v>
      </c>
      <c r="J243" s="61">
        <v>0</v>
      </c>
      <c r="K243" s="61">
        <v>0.33870718000000005</v>
      </c>
      <c r="L243" s="61">
        <v>0</v>
      </c>
      <c r="M243" s="61">
        <v>0</v>
      </c>
      <c r="N243" s="61">
        <v>0</v>
      </c>
      <c r="O243" s="61">
        <v>0</v>
      </c>
      <c r="P243" s="61">
        <v>0</v>
      </c>
      <c r="Q243" s="64">
        <v>0</v>
      </c>
      <c r="R243" s="61">
        <v>0</v>
      </c>
      <c r="S243" s="61">
        <f t="shared" si="22"/>
        <v>-0.33870718000000005</v>
      </c>
      <c r="T243" s="61">
        <f t="shared" si="23"/>
        <v>0.33870718000000005</v>
      </c>
      <c r="U243" s="67">
        <v>100</v>
      </c>
      <c r="V243" s="57" t="s">
        <v>796</v>
      </c>
    </row>
    <row r="244" spans="1:22" ht="30" x14ac:dyDescent="0.25">
      <c r="A244" s="20" t="s">
        <v>327</v>
      </c>
      <c r="B244" s="29" t="s">
        <v>461</v>
      </c>
      <c r="C244" s="22" t="s">
        <v>462</v>
      </c>
      <c r="D244" s="43">
        <v>0</v>
      </c>
      <c r="E244" s="52">
        <v>0</v>
      </c>
      <c r="F244" s="61">
        <v>0</v>
      </c>
      <c r="G244" s="61">
        <f t="shared" si="21"/>
        <v>0</v>
      </c>
      <c r="H244" s="43">
        <f t="shared" si="20"/>
        <v>0</v>
      </c>
      <c r="I244" s="43">
        <f t="shared" si="19"/>
        <v>0.65024182000000008</v>
      </c>
      <c r="J244" s="61">
        <v>0</v>
      </c>
      <c r="K244" s="61">
        <v>0</v>
      </c>
      <c r="L244" s="61">
        <v>0</v>
      </c>
      <c r="M244" s="61">
        <v>0.65024182000000008</v>
      </c>
      <c r="N244" s="61">
        <v>0</v>
      </c>
      <c r="O244" s="61">
        <v>0</v>
      </c>
      <c r="P244" s="61">
        <v>0</v>
      </c>
      <c r="Q244" s="64">
        <v>0</v>
      </c>
      <c r="R244" s="61">
        <v>0</v>
      </c>
      <c r="S244" s="61">
        <f t="shared" si="22"/>
        <v>-0.65024182000000008</v>
      </c>
      <c r="T244" s="61">
        <f t="shared" si="23"/>
        <v>0.65024182000000008</v>
      </c>
      <c r="U244" s="67">
        <v>100</v>
      </c>
      <c r="V244" s="57" t="s">
        <v>796</v>
      </c>
    </row>
    <row r="245" spans="1:22" ht="30" x14ac:dyDescent="0.25">
      <c r="A245" s="20" t="s">
        <v>327</v>
      </c>
      <c r="B245" s="29" t="s">
        <v>463</v>
      </c>
      <c r="C245" s="22" t="s">
        <v>464</v>
      </c>
      <c r="D245" s="43">
        <v>0</v>
      </c>
      <c r="E245" s="52">
        <v>0</v>
      </c>
      <c r="F245" s="61">
        <v>0</v>
      </c>
      <c r="G245" s="61">
        <f t="shared" si="21"/>
        <v>0</v>
      </c>
      <c r="H245" s="43">
        <f t="shared" si="20"/>
        <v>0</v>
      </c>
      <c r="I245" s="43">
        <f t="shared" si="19"/>
        <v>0.33741890000000002</v>
      </c>
      <c r="J245" s="61">
        <v>0</v>
      </c>
      <c r="K245" s="61">
        <v>0</v>
      </c>
      <c r="L245" s="61">
        <v>0</v>
      </c>
      <c r="M245" s="61">
        <v>0.33741890000000002</v>
      </c>
      <c r="N245" s="61">
        <v>0</v>
      </c>
      <c r="O245" s="61">
        <v>0</v>
      </c>
      <c r="P245" s="61">
        <v>0</v>
      </c>
      <c r="Q245" s="64">
        <v>0</v>
      </c>
      <c r="R245" s="61">
        <v>0</v>
      </c>
      <c r="S245" s="61">
        <f t="shared" si="22"/>
        <v>-0.33741890000000002</v>
      </c>
      <c r="T245" s="61">
        <f t="shared" si="23"/>
        <v>0.33741890000000002</v>
      </c>
      <c r="U245" s="67">
        <v>100</v>
      </c>
      <c r="V245" s="57" t="s">
        <v>796</v>
      </c>
    </row>
    <row r="246" spans="1:22" ht="30" x14ac:dyDescent="0.25">
      <c r="A246" s="20" t="s">
        <v>327</v>
      </c>
      <c r="B246" s="29" t="s">
        <v>465</v>
      </c>
      <c r="C246" s="22" t="s">
        <v>466</v>
      </c>
      <c r="D246" s="43">
        <v>0</v>
      </c>
      <c r="E246" s="52">
        <v>0</v>
      </c>
      <c r="F246" s="61">
        <v>0</v>
      </c>
      <c r="G246" s="61">
        <f t="shared" si="21"/>
        <v>0</v>
      </c>
      <c r="H246" s="43">
        <f t="shared" si="20"/>
        <v>0</v>
      </c>
      <c r="I246" s="43">
        <f t="shared" si="19"/>
        <v>0.6606987299999999</v>
      </c>
      <c r="J246" s="61">
        <v>0</v>
      </c>
      <c r="K246" s="61">
        <v>0</v>
      </c>
      <c r="L246" s="61">
        <v>0</v>
      </c>
      <c r="M246" s="61">
        <v>0.6606987299999999</v>
      </c>
      <c r="N246" s="61">
        <v>0</v>
      </c>
      <c r="O246" s="61">
        <v>0</v>
      </c>
      <c r="P246" s="61">
        <v>0</v>
      </c>
      <c r="Q246" s="64">
        <v>0</v>
      </c>
      <c r="R246" s="61">
        <v>0</v>
      </c>
      <c r="S246" s="61">
        <f t="shared" si="22"/>
        <v>-0.6606987299999999</v>
      </c>
      <c r="T246" s="61">
        <f t="shared" si="23"/>
        <v>0.6606987299999999</v>
      </c>
      <c r="U246" s="67">
        <v>100</v>
      </c>
      <c r="V246" s="57" t="s">
        <v>796</v>
      </c>
    </row>
    <row r="247" spans="1:22" ht="30" x14ac:dyDescent="0.25">
      <c r="A247" s="20" t="s">
        <v>327</v>
      </c>
      <c r="B247" s="29" t="s">
        <v>467</v>
      </c>
      <c r="C247" s="22" t="s">
        <v>468</v>
      </c>
      <c r="D247" s="43">
        <v>0</v>
      </c>
      <c r="E247" s="52">
        <v>0</v>
      </c>
      <c r="F247" s="61">
        <v>0</v>
      </c>
      <c r="G247" s="61">
        <f t="shared" si="21"/>
        <v>0</v>
      </c>
      <c r="H247" s="43">
        <f t="shared" si="20"/>
        <v>0</v>
      </c>
      <c r="I247" s="43">
        <f t="shared" si="19"/>
        <v>0.62393736999999994</v>
      </c>
      <c r="J247" s="61">
        <v>0</v>
      </c>
      <c r="K247" s="61">
        <v>0</v>
      </c>
      <c r="L247" s="61">
        <v>0</v>
      </c>
      <c r="M247" s="61">
        <v>0.62393736999999994</v>
      </c>
      <c r="N247" s="61">
        <v>0</v>
      </c>
      <c r="O247" s="61">
        <v>0</v>
      </c>
      <c r="P247" s="61">
        <v>0</v>
      </c>
      <c r="Q247" s="64">
        <v>0</v>
      </c>
      <c r="R247" s="61">
        <v>0</v>
      </c>
      <c r="S247" s="61">
        <f t="shared" si="22"/>
        <v>-0.62393736999999994</v>
      </c>
      <c r="T247" s="61">
        <f t="shared" si="23"/>
        <v>0.62393736999999994</v>
      </c>
      <c r="U247" s="67">
        <v>100</v>
      </c>
      <c r="V247" s="57" t="s">
        <v>796</v>
      </c>
    </row>
    <row r="248" spans="1:22" ht="30" x14ac:dyDescent="0.25">
      <c r="A248" s="20" t="s">
        <v>327</v>
      </c>
      <c r="B248" s="29" t="s">
        <v>469</v>
      </c>
      <c r="C248" s="22" t="s">
        <v>470</v>
      </c>
      <c r="D248" s="43">
        <v>0</v>
      </c>
      <c r="E248" s="52">
        <v>0</v>
      </c>
      <c r="F248" s="61">
        <v>0</v>
      </c>
      <c r="G248" s="61">
        <f t="shared" si="21"/>
        <v>0</v>
      </c>
      <c r="H248" s="43">
        <f t="shared" si="20"/>
        <v>0</v>
      </c>
      <c r="I248" s="43">
        <f t="shared" si="19"/>
        <v>0.33168631999999998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1">
        <v>0.33168631999999998</v>
      </c>
      <c r="P248" s="61">
        <v>0</v>
      </c>
      <c r="Q248" s="64">
        <v>0</v>
      </c>
      <c r="R248" s="61">
        <v>0</v>
      </c>
      <c r="S248" s="61">
        <f t="shared" si="22"/>
        <v>-0.33168631999999998</v>
      </c>
      <c r="T248" s="61">
        <f t="shared" si="23"/>
        <v>0.33168631999999998</v>
      </c>
      <c r="U248" s="67">
        <v>100</v>
      </c>
      <c r="V248" s="57" t="s">
        <v>796</v>
      </c>
    </row>
    <row r="249" spans="1:22" ht="30" x14ac:dyDescent="0.25">
      <c r="A249" s="20" t="s">
        <v>327</v>
      </c>
      <c r="B249" s="29" t="s">
        <v>471</v>
      </c>
      <c r="C249" s="22" t="s">
        <v>472</v>
      </c>
      <c r="D249" s="43">
        <v>0</v>
      </c>
      <c r="E249" s="52">
        <v>0</v>
      </c>
      <c r="F249" s="61">
        <v>0</v>
      </c>
      <c r="G249" s="61">
        <f t="shared" si="21"/>
        <v>0</v>
      </c>
      <c r="H249" s="43">
        <f t="shared" si="20"/>
        <v>0</v>
      </c>
      <c r="I249" s="43">
        <f t="shared" si="19"/>
        <v>0.32982547000000001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0.32982547000000001</v>
      </c>
      <c r="P249" s="61">
        <v>0</v>
      </c>
      <c r="Q249" s="64">
        <v>0</v>
      </c>
      <c r="R249" s="61">
        <v>0</v>
      </c>
      <c r="S249" s="61">
        <f t="shared" si="22"/>
        <v>-0.32982547000000001</v>
      </c>
      <c r="T249" s="61">
        <f t="shared" si="23"/>
        <v>0.32982547000000001</v>
      </c>
      <c r="U249" s="67">
        <v>100</v>
      </c>
      <c r="V249" s="57" t="s">
        <v>796</v>
      </c>
    </row>
    <row r="250" spans="1:22" ht="30" x14ac:dyDescent="0.25">
      <c r="A250" s="20" t="s">
        <v>327</v>
      </c>
      <c r="B250" s="29" t="s">
        <v>473</v>
      </c>
      <c r="C250" s="22" t="s">
        <v>474</v>
      </c>
      <c r="D250" s="43">
        <v>0</v>
      </c>
      <c r="E250" s="52">
        <v>0</v>
      </c>
      <c r="F250" s="61">
        <v>0</v>
      </c>
      <c r="G250" s="61">
        <f t="shared" si="21"/>
        <v>0</v>
      </c>
      <c r="H250" s="43">
        <f t="shared" si="20"/>
        <v>0</v>
      </c>
      <c r="I250" s="43">
        <f t="shared" si="19"/>
        <v>0.44070345999999999</v>
      </c>
      <c r="J250" s="61">
        <v>0</v>
      </c>
      <c r="K250" s="61">
        <v>0</v>
      </c>
      <c r="L250" s="61">
        <v>0</v>
      </c>
      <c r="M250" s="61">
        <v>0.44070345999999999</v>
      </c>
      <c r="N250" s="61">
        <v>0</v>
      </c>
      <c r="O250" s="61">
        <v>0</v>
      </c>
      <c r="P250" s="61">
        <v>0</v>
      </c>
      <c r="Q250" s="64">
        <v>0</v>
      </c>
      <c r="R250" s="61">
        <v>0</v>
      </c>
      <c r="S250" s="61">
        <f t="shared" si="22"/>
        <v>-0.44070345999999999</v>
      </c>
      <c r="T250" s="61">
        <f t="shared" si="23"/>
        <v>0.44070345999999999</v>
      </c>
      <c r="U250" s="67">
        <v>100</v>
      </c>
      <c r="V250" s="57" t="s">
        <v>796</v>
      </c>
    </row>
    <row r="251" spans="1:22" ht="30" x14ac:dyDescent="0.25">
      <c r="A251" s="20" t="s">
        <v>475</v>
      </c>
      <c r="B251" s="29" t="s">
        <v>476</v>
      </c>
      <c r="C251" s="22" t="s">
        <v>477</v>
      </c>
      <c r="D251" s="43">
        <v>0</v>
      </c>
      <c r="E251" s="52">
        <v>0</v>
      </c>
      <c r="F251" s="61">
        <v>0</v>
      </c>
      <c r="G251" s="61">
        <f t="shared" si="21"/>
        <v>0</v>
      </c>
      <c r="H251" s="43">
        <f t="shared" si="20"/>
        <v>0</v>
      </c>
      <c r="I251" s="43">
        <f t="shared" si="19"/>
        <v>0.70238249999999991</v>
      </c>
      <c r="J251" s="61">
        <v>0</v>
      </c>
      <c r="K251" s="61">
        <v>0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64">
        <v>0.70238249999999991</v>
      </c>
      <c r="R251" s="61">
        <v>0</v>
      </c>
      <c r="S251" s="61">
        <f t="shared" si="22"/>
        <v>-0.70238249999999991</v>
      </c>
      <c r="T251" s="61">
        <f t="shared" si="23"/>
        <v>0.70238249999999991</v>
      </c>
      <c r="U251" s="67">
        <v>100</v>
      </c>
      <c r="V251" s="57" t="s">
        <v>796</v>
      </c>
    </row>
    <row r="252" spans="1:22" ht="30" x14ac:dyDescent="0.25">
      <c r="A252" s="20" t="s">
        <v>327</v>
      </c>
      <c r="B252" s="29" t="s">
        <v>478</v>
      </c>
      <c r="C252" s="22" t="s">
        <v>479</v>
      </c>
      <c r="D252" s="43">
        <v>0</v>
      </c>
      <c r="E252" s="52">
        <v>4.9132429999999998E-2</v>
      </c>
      <c r="F252" s="61">
        <v>0</v>
      </c>
      <c r="G252" s="61">
        <f t="shared" si="21"/>
        <v>-4.9132429999999998E-2</v>
      </c>
      <c r="H252" s="43">
        <f t="shared" si="20"/>
        <v>0</v>
      </c>
      <c r="I252" s="43">
        <f t="shared" si="19"/>
        <v>0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0</v>
      </c>
      <c r="Q252" s="64">
        <v>0</v>
      </c>
      <c r="R252" s="61">
        <v>0</v>
      </c>
      <c r="S252" s="61">
        <f t="shared" si="22"/>
        <v>-4.9132429999999998E-2</v>
      </c>
      <c r="T252" s="61">
        <f t="shared" si="23"/>
        <v>0</v>
      </c>
      <c r="U252" s="67">
        <v>0</v>
      </c>
      <c r="V252" s="57" t="s">
        <v>802</v>
      </c>
    </row>
    <row r="253" spans="1:22" ht="30" x14ac:dyDescent="0.25">
      <c r="A253" s="20" t="s">
        <v>327</v>
      </c>
      <c r="B253" s="29" t="s">
        <v>480</v>
      </c>
      <c r="C253" s="22" t="s">
        <v>481</v>
      </c>
      <c r="D253" s="43">
        <v>0</v>
      </c>
      <c r="E253" s="52">
        <v>0.23281218999999997</v>
      </c>
      <c r="F253" s="61">
        <v>0</v>
      </c>
      <c r="G253" s="61">
        <f t="shared" si="21"/>
        <v>-0.23281218999999997</v>
      </c>
      <c r="H253" s="43">
        <f t="shared" si="20"/>
        <v>0</v>
      </c>
      <c r="I253" s="43">
        <f t="shared" si="19"/>
        <v>0</v>
      </c>
      <c r="J253" s="61"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64">
        <v>0</v>
      </c>
      <c r="R253" s="61">
        <v>0</v>
      </c>
      <c r="S253" s="61">
        <f t="shared" si="22"/>
        <v>-0.23281218999999997</v>
      </c>
      <c r="T253" s="61">
        <f t="shared" si="23"/>
        <v>0</v>
      </c>
      <c r="U253" s="67">
        <v>0</v>
      </c>
      <c r="V253" s="57" t="s">
        <v>797</v>
      </c>
    </row>
    <row r="254" spans="1:22" ht="30" x14ac:dyDescent="0.25">
      <c r="A254" s="20" t="s">
        <v>327</v>
      </c>
      <c r="B254" s="29" t="s">
        <v>482</v>
      </c>
      <c r="C254" s="22" t="s">
        <v>483</v>
      </c>
      <c r="D254" s="43">
        <v>0</v>
      </c>
      <c r="E254" s="52">
        <v>0</v>
      </c>
      <c r="F254" s="61">
        <v>0</v>
      </c>
      <c r="G254" s="61">
        <f t="shared" si="21"/>
        <v>0</v>
      </c>
      <c r="H254" s="43">
        <f t="shared" si="20"/>
        <v>0</v>
      </c>
      <c r="I254" s="43">
        <f t="shared" si="19"/>
        <v>7.1857329999999997E-2</v>
      </c>
      <c r="J254" s="61"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v>0</v>
      </c>
      <c r="P254" s="61">
        <v>0</v>
      </c>
      <c r="Q254" s="64">
        <v>7.1857329999999997E-2</v>
      </c>
      <c r="R254" s="61">
        <v>0</v>
      </c>
      <c r="S254" s="61">
        <f t="shared" si="22"/>
        <v>-7.1857329999999997E-2</v>
      </c>
      <c r="T254" s="61">
        <f t="shared" si="23"/>
        <v>7.1857329999999997E-2</v>
      </c>
      <c r="U254" s="67">
        <v>100</v>
      </c>
      <c r="V254" s="57" t="s">
        <v>802</v>
      </c>
    </row>
    <row r="255" spans="1:22" ht="45" x14ac:dyDescent="0.25">
      <c r="A255" s="20" t="s">
        <v>327</v>
      </c>
      <c r="B255" s="21" t="s">
        <v>484</v>
      </c>
      <c r="C255" s="22" t="s">
        <v>485</v>
      </c>
      <c r="D255" s="43">
        <v>0.15082000000000001</v>
      </c>
      <c r="E255" s="52">
        <v>0</v>
      </c>
      <c r="F255" s="61">
        <v>0</v>
      </c>
      <c r="G255" s="61">
        <f t="shared" si="21"/>
        <v>1.1356900000000001</v>
      </c>
      <c r="H255" s="43">
        <f t="shared" si="20"/>
        <v>1.1356900000000001</v>
      </c>
      <c r="I255" s="43">
        <f t="shared" si="19"/>
        <v>0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v>0</v>
      </c>
      <c r="P255" s="61">
        <v>1.1356900000000001</v>
      </c>
      <c r="Q255" s="64">
        <v>0</v>
      </c>
      <c r="R255" s="61">
        <v>0</v>
      </c>
      <c r="S255" s="61">
        <f t="shared" si="22"/>
        <v>1.1356900000000001</v>
      </c>
      <c r="T255" s="61">
        <f t="shared" si="23"/>
        <v>-1.1356900000000001</v>
      </c>
      <c r="U255" s="67">
        <v>-100</v>
      </c>
      <c r="V255" s="59" t="s">
        <v>795</v>
      </c>
    </row>
    <row r="256" spans="1:22" ht="45" x14ac:dyDescent="0.25">
      <c r="A256" s="20" t="s">
        <v>327</v>
      </c>
      <c r="B256" s="21" t="s">
        <v>486</v>
      </c>
      <c r="C256" s="22" t="s">
        <v>202</v>
      </c>
      <c r="D256" s="43">
        <v>0.15082000000000001</v>
      </c>
      <c r="E256" s="52">
        <v>0</v>
      </c>
      <c r="F256" s="61">
        <v>0</v>
      </c>
      <c r="G256" s="61">
        <f t="shared" si="21"/>
        <v>1.1356899999999999</v>
      </c>
      <c r="H256" s="43">
        <f t="shared" si="20"/>
        <v>1.1356899999999999</v>
      </c>
      <c r="I256" s="43">
        <f t="shared" si="19"/>
        <v>0</v>
      </c>
      <c r="J256" s="61"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v>0</v>
      </c>
      <c r="P256" s="61">
        <v>1.1356899999999999</v>
      </c>
      <c r="Q256" s="64">
        <v>0</v>
      </c>
      <c r="R256" s="61">
        <v>0</v>
      </c>
      <c r="S256" s="61">
        <f t="shared" si="22"/>
        <v>1.1356899999999999</v>
      </c>
      <c r="T256" s="61">
        <f t="shared" si="23"/>
        <v>-1.1356899999999999</v>
      </c>
      <c r="U256" s="67">
        <v>-100</v>
      </c>
      <c r="V256" s="59" t="s">
        <v>795</v>
      </c>
    </row>
    <row r="257" spans="1:22" ht="42.75" x14ac:dyDescent="0.25">
      <c r="A257" s="17" t="s">
        <v>487</v>
      </c>
      <c r="B257" s="18" t="s">
        <v>488</v>
      </c>
      <c r="C257" s="19" t="s">
        <v>31</v>
      </c>
      <c r="D257" s="62">
        <f>D258</f>
        <v>6.0389300000000015</v>
      </c>
      <c r="E257" s="62">
        <f>E258+E331+E332</f>
        <v>1.3047099200000001</v>
      </c>
      <c r="F257" s="62">
        <v>0</v>
      </c>
      <c r="G257" s="62">
        <f t="shared" si="21"/>
        <v>34.290409250000003</v>
      </c>
      <c r="H257" s="42">
        <f t="shared" si="20"/>
        <v>35.595119170000004</v>
      </c>
      <c r="I257" s="42">
        <f t="shared" si="19"/>
        <v>32.496185390000001</v>
      </c>
      <c r="J257" s="62">
        <v>1.8632576700000001</v>
      </c>
      <c r="K257" s="62">
        <v>0.94772500999999987</v>
      </c>
      <c r="L257" s="62">
        <v>11.7364365</v>
      </c>
      <c r="M257" s="62">
        <v>2.8316964100000002</v>
      </c>
      <c r="N257" s="62">
        <v>7.316705999999999</v>
      </c>
      <c r="O257" s="62">
        <v>4.4810067399999989</v>
      </c>
      <c r="P257" s="62">
        <v>14.678719000000001</v>
      </c>
      <c r="Q257" s="63">
        <v>24.235757230000001</v>
      </c>
      <c r="R257" s="62">
        <v>0</v>
      </c>
      <c r="S257" s="62">
        <f t="shared" si="22"/>
        <v>1.7942238600000024</v>
      </c>
      <c r="T257" s="62">
        <f t="shared" si="23"/>
        <v>-3.098933780000003</v>
      </c>
      <c r="U257" s="70">
        <v>-8.7060637870032362</v>
      </c>
      <c r="V257" s="58" t="s">
        <v>795</v>
      </c>
    </row>
    <row r="258" spans="1:22" ht="28.5" x14ac:dyDescent="0.25">
      <c r="A258" s="17" t="s">
        <v>489</v>
      </c>
      <c r="B258" s="18" t="s">
        <v>490</v>
      </c>
      <c r="C258" s="19" t="s">
        <v>31</v>
      </c>
      <c r="D258" s="62">
        <f>SUM(D259:D330)</f>
        <v>6.0389300000000015</v>
      </c>
      <c r="E258" s="62">
        <f>SUM(E259:E330)</f>
        <v>1.3047099200000001</v>
      </c>
      <c r="F258" s="62">
        <v>0</v>
      </c>
      <c r="G258" s="62">
        <f t="shared" si="21"/>
        <v>34.290409250000003</v>
      </c>
      <c r="H258" s="42">
        <f t="shared" si="20"/>
        <v>35.595119170000004</v>
      </c>
      <c r="I258" s="42">
        <f t="shared" si="19"/>
        <v>32.496185390000001</v>
      </c>
      <c r="J258" s="62">
        <v>1.8632576700000001</v>
      </c>
      <c r="K258" s="62">
        <v>0.94772500999999987</v>
      </c>
      <c r="L258" s="62">
        <v>11.7364365</v>
      </c>
      <c r="M258" s="62">
        <v>2.8316964100000002</v>
      </c>
      <c r="N258" s="62">
        <v>7.316705999999999</v>
      </c>
      <c r="O258" s="62">
        <v>4.4810067399999989</v>
      </c>
      <c r="P258" s="62">
        <v>14.678719000000001</v>
      </c>
      <c r="Q258" s="63">
        <v>24.235757230000001</v>
      </c>
      <c r="R258" s="62">
        <v>0</v>
      </c>
      <c r="S258" s="62">
        <f t="shared" si="22"/>
        <v>1.7942238600000024</v>
      </c>
      <c r="T258" s="62">
        <f t="shared" si="23"/>
        <v>-3.098933780000003</v>
      </c>
      <c r="U258" s="70">
        <v>-8.7060637870032362</v>
      </c>
      <c r="V258" s="58" t="s">
        <v>795</v>
      </c>
    </row>
    <row r="259" spans="1:22" ht="30" x14ac:dyDescent="0.25">
      <c r="A259" s="20" t="s">
        <v>489</v>
      </c>
      <c r="B259" s="29" t="s">
        <v>491</v>
      </c>
      <c r="C259" s="22" t="s">
        <v>492</v>
      </c>
      <c r="D259" s="43">
        <v>0</v>
      </c>
      <c r="E259" s="52">
        <v>1.9749720000000002E-2</v>
      </c>
      <c r="F259" s="61">
        <v>0</v>
      </c>
      <c r="G259" s="61">
        <f t="shared" si="21"/>
        <v>-1.9749720000000002E-2</v>
      </c>
      <c r="H259" s="43">
        <f t="shared" si="20"/>
        <v>0</v>
      </c>
      <c r="I259" s="43">
        <f t="shared" si="19"/>
        <v>0</v>
      </c>
      <c r="J259" s="61">
        <v>0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0</v>
      </c>
      <c r="Q259" s="64">
        <v>0</v>
      </c>
      <c r="R259" s="61">
        <v>0</v>
      </c>
      <c r="S259" s="61">
        <f t="shared" si="22"/>
        <v>-1.9749720000000002E-2</v>
      </c>
      <c r="T259" s="61">
        <f t="shared" si="23"/>
        <v>0</v>
      </c>
      <c r="U259" s="67">
        <v>0</v>
      </c>
      <c r="V259" s="57" t="s">
        <v>803</v>
      </c>
    </row>
    <row r="260" spans="1:22" ht="30" x14ac:dyDescent="0.25">
      <c r="A260" s="23" t="s">
        <v>489</v>
      </c>
      <c r="B260" s="31" t="s">
        <v>493</v>
      </c>
      <c r="C260" s="25" t="s">
        <v>494</v>
      </c>
      <c r="D260" s="43">
        <v>0</v>
      </c>
      <c r="E260" s="52">
        <v>8.6619599999999998E-3</v>
      </c>
      <c r="F260" s="61">
        <v>0</v>
      </c>
      <c r="G260" s="61">
        <f t="shared" si="21"/>
        <v>-8.6619599999999998E-3</v>
      </c>
      <c r="H260" s="43">
        <f t="shared" si="20"/>
        <v>0</v>
      </c>
      <c r="I260" s="43">
        <f t="shared" si="19"/>
        <v>0</v>
      </c>
      <c r="J260" s="61">
        <v>0</v>
      </c>
      <c r="K260" s="61">
        <v>0</v>
      </c>
      <c r="L260" s="61">
        <v>0</v>
      </c>
      <c r="M260" s="61">
        <v>0</v>
      </c>
      <c r="N260" s="61">
        <v>0</v>
      </c>
      <c r="O260" s="61">
        <v>0</v>
      </c>
      <c r="P260" s="61">
        <v>0</v>
      </c>
      <c r="Q260" s="64">
        <v>0</v>
      </c>
      <c r="R260" s="61">
        <v>0</v>
      </c>
      <c r="S260" s="61">
        <f t="shared" si="22"/>
        <v>-8.6619599999999998E-3</v>
      </c>
      <c r="T260" s="61">
        <f t="shared" si="23"/>
        <v>0</v>
      </c>
      <c r="U260" s="67">
        <v>0</v>
      </c>
      <c r="V260" s="57" t="s">
        <v>803</v>
      </c>
    </row>
    <row r="261" spans="1:22" ht="30" x14ac:dyDescent="0.25">
      <c r="A261" s="23" t="s">
        <v>489</v>
      </c>
      <c r="B261" s="31" t="s">
        <v>495</v>
      </c>
      <c r="C261" s="25" t="s">
        <v>496</v>
      </c>
      <c r="D261" s="43">
        <v>0</v>
      </c>
      <c r="E261" s="52">
        <v>9.6354400000000003E-3</v>
      </c>
      <c r="F261" s="61">
        <v>0</v>
      </c>
      <c r="G261" s="61">
        <f t="shared" si="21"/>
        <v>-9.6354400000000003E-3</v>
      </c>
      <c r="H261" s="43">
        <f t="shared" si="20"/>
        <v>0</v>
      </c>
      <c r="I261" s="43">
        <f t="shared" si="19"/>
        <v>0</v>
      </c>
      <c r="J261" s="61">
        <v>0</v>
      </c>
      <c r="K261" s="61">
        <v>0</v>
      </c>
      <c r="L261" s="61">
        <v>0</v>
      </c>
      <c r="M261" s="61">
        <v>0</v>
      </c>
      <c r="N261" s="61">
        <v>0</v>
      </c>
      <c r="O261" s="61">
        <v>0</v>
      </c>
      <c r="P261" s="61">
        <v>0</v>
      </c>
      <c r="Q261" s="64">
        <v>0</v>
      </c>
      <c r="R261" s="61">
        <v>0</v>
      </c>
      <c r="S261" s="61">
        <f t="shared" si="22"/>
        <v>-9.6354400000000003E-3</v>
      </c>
      <c r="T261" s="61">
        <f t="shared" si="23"/>
        <v>0</v>
      </c>
      <c r="U261" s="67">
        <v>0</v>
      </c>
      <c r="V261" s="57" t="s">
        <v>803</v>
      </c>
    </row>
    <row r="262" spans="1:22" ht="30" x14ac:dyDescent="0.25">
      <c r="A262" s="23" t="s">
        <v>489</v>
      </c>
      <c r="B262" s="31" t="s">
        <v>497</v>
      </c>
      <c r="C262" s="25" t="s">
        <v>498</v>
      </c>
      <c r="D262" s="43">
        <v>0</v>
      </c>
      <c r="E262" s="52">
        <v>3.3654659999999996E-2</v>
      </c>
      <c r="F262" s="61">
        <v>0</v>
      </c>
      <c r="G262" s="61">
        <f t="shared" si="21"/>
        <v>-3.3654659999999996E-2</v>
      </c>
      <c r="H262" s="43">
        <f t="shared" si="20"/>
        <v>0</v>
      </c>
      <c r="I262" s="43">
        <f t="shared" ref="I262:I325" si="24">K262+M262+O262+Q262</f>
        <v>0</v>
      </c>
      <c r="J262" s="61">
        <v>0</v>
      </c>
      <c r="K262" s="61">
        <v>0</v>
      </c>
      <c r="L262" s="61">
        <v>0</v>
      </c>
      <c r="M262" s="61">
        <v>0</v>
      </c>
      <c r="N262" s="61">
        <v>0</v>
      </c>
      <c r="O262" s="61">
        <v>0</v>
      </c>
      <c r="P262" s="61">
        <v>0</v>
      </c>
      <c r="Q262" s="64">
        <v>0</v>
      </c>
      <c r="R262" s="61">
        <v>0</v>
      </c>
      <c r="S262" s="61">
        <f t="shared" si="22"/>
        <v>-3.3654659999999996E-2</v>
      </c>
      <c r="T262" s="61">
        <f t="shared" si="23"/>
        <v>0</v>
      </c>
      <c r="U262" s="67">
        <v>0</v>
      </c>
      <c r="V262" s="57" t="s">
        <v>803</v>
      </c>
    </row>
    <row r="263" spans="1:22" ht="30" x14ac:dyDescent="0.25">
      <c r="A263" s="23" t="s">
        <v>489</v>
      </c>
      <c r="B263" s="31" t="s">
        <v>499</v>
      </c>
      <c r="C263" s="25" t="s">
        <v>500</v>
      </c>
      <c r="D263" s="43">
        <v>0</v>
      </c>
      <c r="E263" s="52">
        <v>5.9242940000000001E-2</v>
      </c>
      <c r="F263" s="61">
        <v>0</v>
      </c>
      <c r="G263" s="61">
        <f t="shared" si="21"/>
        <v>-5.9242940000000001E-2</v>
      </c>
      <c r="H263" s="43">
        <f t="shared" ref="H263:H326" si="25">J263+L263+N263+P263</f>
        <v>0</v>
      </c>
      <c r="I263" s="43">
        <f t="shared" si="24"/>
        <v>0</v>
      </c>
      <c r="J263" s="61">
        <v>0</v>
      </c>
      <c r="K263" s="61">
        <v>0</v>
      </c>
      <c r="L263" s="61">
        <v>0</v>
      </c>
      <c r="M263" s="61">
        <v>0</v>
      </c>
      <c r="N263" s="61">
        <v>0</v>
      </c>
      <c r="O263" s="61">
        <v>0</v>
      </c>
      <c r="P263" s="61">
        <v>0</v>
      </c>
      <c r="Q263" s="64">
        <v>0</v>
      </c>
      <c r="R263" s="61">
        <v>0</v>
      </c>
      <c r="S263" s="61">
        <f t="shared" si="22"/>
        <v>-5.9242940000000001E-2</v>
      </c>
      <c r="T263" s="61">
        <f t="shared" si="23"/>
        <v>0</v>
      </c>
      <c r="U263" s="67">
        <v>0</v>
      </c>
      <c r="V263" s="57" t="s">
        <v>803</v>
      </c>
    </row>
    <row r="264" spans="1:22" ht="30" x14ac:dyDescent="0.25">
      <c r="A264" s="23" t="s">
        <v>489</v>
      </c>
      <c r="B264" s="31" t="s">
        <v>501</v>
      </c>
      <c r="C264" s="25" t="s">
        <v>502</v>
      </c>
      <c r="D264" s="43">
        <v>0</v>
      </c>
      <c r="E264" s="52">
        <v>1.0656000000000001E-3</v>
      </c>
      <c r="F264" s="61">
        <v>0</v>
      </c>
      <c r="G264" s="61">
        <f t="shared" si="21"/>
        <v>-1.0656000000000001E-3</v>
      </c>
      <c r="H264" s="43">
        <f t="shared" si="25"/>
        <v>0</v>
      </c>
      <c r="I264" s="43">
        <f t="shared" si="24"/>
        <v>0</v>
      </c>
      <c r="J264" s="61">
        <v>0</v>
      </c>
      <c r="K264" s="61">
        <v>0</v>
      </c>
      <c r="L264" s="61">
        <v>0</v>
      </c>
      <c r="M264" s="61">
        <v>0</v>
      </c>
      <c r="N264" s="61">
        <v>0</v>
      </c>
      <c r="O264" s="61">
        <v>0</v>
      </c>
      <c r="P264" s="61">
        <v>0</v>
      </c>
      <c r="Q264" s="64">
        <v>0</v>
      </c>
      <c r="R264" s="61">
        <v>0</v>
      </c>
      <c r="S264" s="61">
        <f t="shared" si="22"/>
        <v>-1.0656000000000001E-3</v>
      </c>
      <c r="T264" s="61">
        <f t="shared" si="23"/>
        <v>0</v>
      </c>
      <c r="U264" s="67">
        <v>0</v>
      </c>
      <c r="V264" s="57" t="s">
        <v>803</v>
      </c>
    </row>
    <row r="265" spans="1:22" ht="30" x14ac:dyDescent="0.25">
      <c r="A265" s="23" t="s">
        <v>489</v>
      </c>
      <c r="B265" s="31" t="s">
        <v>503</v>
      </c>
      <c r="C265" s="25" t="s">
        <v>504</v>
      </c>
      <c r="D265" s="43">
        <v>0</v>
      </c>
      <c r="E265" s="52">
        <v>7.1861400000000006E-3</v>
      </c>
      <c r="F265" s="61">
        <v>0</v>
      </c>
      <c r="G265" s="61">
        <f t="shared" si="21"/>
        <v>-7.1861400000000006E-3</v>
      </c>
      <c r="H265" s="43">
        <f t="shared" si="25"/>
        <v>0</v>
      </c>
      <c r="I265" s="43">
        <f t="shared" si="24"/>
        <v>0</v>
      </c>
      <c r="J265" s="61">
        <v>0</v>
      </c>
      <c r="K265" s="61">
        <v>0</v>
      </c>
      <c r="L265" s="61">
        <v>0</v>
      </c>
      <c r="M265" s="61">
        <v>0</v>
      </c>
      <c r="N265" s="61">
        <v>0</v>
      </c>
      <c r="O265" s="61">
        <v>0</v>
      </c>
      <c r="P265" s="61">
        <v>0</v>
      </c>
      <c r="Q265" s="64">
        <v>0</v>
      </c>
      <c r="R265" s="61">
        <v>0</v>
      </c>
      <c r="S265" s="61">
        <f t="shared" si="22"/>
        <v>-7.1861400000000006E-3</v>
      </c>
      <c r="T265" s="61">
        <f t="shared" si="23"/>
        <v>0</v>
      </c>
      <c r="U265" s="67">
        <v>0</v>
      </c>
      <c r="V265" s="57" t="s">
        <v>797</v>
      </c>
    </row>
    <row r="266" spans="1:22" ht="30" x14ac:dyDescent="0.25">
      <c r="A266" s="23" t="s">
        <v>489</v>
      </c>
      <c r="B266" s="31" t="s">
        <v>505</v>
      </c>
      <c r="C266" s="25" t="s">
        <v>506</v>
      </c>
      <c r="D266" s="43">
        <v>0</v>
      </c>
      <c r="E266" s="52">
        <v>0</v>
      </c>
      <c r="F266" s="61">
        <v>0</v>
      </c>
      <c r="G266" s="61">
        <f t="shared" si="21"/>
        <v>0</v>
      </c>
      <c r="H266" s="43">
        <f t="shared" si="25"/>
        <v>0</v>
      </c>
      <c r="I266" s="43">
        <f t="shared" si="24"/>
        <v>0.69712723999999993</v>
      </c>
      <c r="J266" s="61">
        <v>0</v>
      </c>
      <c r="K266" s="61">
        <v>0.56037960999999992</v>
      </c>
      <c r="L266" s="61">
        <v>0</v>
      </c>
      <c r="M266" s="61">
        <v>2.429781E-2</v>
      </c>
      <c r="N266" s="61">
        <v>0</v>
      </c>
      <c r="O266" s="61">
        <v>3.17396E-2</v>
      </c>
      <c r="P266" s="61">
        <v>0</v>
      </c>
      <c r="Q266" s="64">
        <v>8.0710220000000013E-2</v>
      </c>
      <c r="R266" s="61">
        <v>0</v>
      </c>
      <c r="S266" s="61">
        <f t="shared" si="22"/>
        <v>-0.69712723999999993</v>
      </c>
      <c r="T266" s="61">
        <f t="shared" si="23"/>
        <v>0.69712723999999993</v>
      </c>
      <c r="U266" s="67">
        <v>100</v>
      </c>
      <c r="V266" s="57" t="s">
        <v>798</v>
      </c>
    </row>
    <row r="267" spans="1:22" ht="30" x14ac:dyDescent="0.25">
      <c r="A267" s="23" t="s">
        <v>489</v>
      </c>
      <c r="B267" s="31" t="s">
        <v>507</v>
      </c>
      <c r="C267" s="25" t="s">
        <v>508</v>
      </c>
      <c r="D267" s="43">
        <v>0</v>
      </c>
      <c r="E267" s="52">
        <v>0</v>
      </c>
      <c r="F267" s="61">
        <v>0</v>
      </c>
      <c r="G267" s="61">
        <f t="shared" si="21"/>
        <v>0</v>
      </c>
      <c r="H267" s="43">
        <f t="shared" si="25"/>
        <v>0</v>
      </c>
      <c r="I267" s="43">
        <f t="shared" si="24"/>
        <v>3.680601E-2</v>
      </c>
      <c r="J267" s="61">
        <v>0</v>
      </c>
      <c r="K267" s="61">
        <v>0</v>
      </c>
      <c r="L267" s="61">
        <v>0</v>
      </c>
      <c r="M267" s="61">
        <v>3.680601E-2</v>
      </c>
      <c r="N267" s="61">
        <v>0</v>
      </c>
      <c r="O267" s="61">
        <v>0</v>
      </c>
      <c r="P267" s="61">
        <v>0</v>
      </c>
      <c r="Q267" s="64">
        <v>0</v>
      </c>
      <c r="R267" s="61">
        <v>0</v>
      </c>
      <c r="S267" s="61">
        <f t="shared" si="22"/>
        <v>-3.680601E-2</v>
      </c>
      <c r="T267" s="61">
        <f t="shared" si="23"/>
        <v>3.680601E-2</v>
      </c>
      <c r="U267" s="67">
        <v>100</v>
      </c>
      <c r="V267" s="57" t="s">
        <v>798</v>
      </c>
    </row>
    <row r="268" spans="1:22" ht="30" x14ac:dyDescent="0.25">
      <c r="A268" s="23" t="s">
        <v>489</v>
      </c>
      <c r="B268" s="31" t="s">
        <v>509</v>
      </c>
      <c r="C268" s="25" t="s">
        <v>510</v>
      </c>
      <c r="D268" s="43">
        <v>0</v>
      </c>
      <c r="E268" s="52">
        <v>0</v>
      </c>
      <c r="F268" s="61">
        <v>0</v>
      </c>
      <c r="G268" s="61">
        <f t="shared" si="21"/>
        <v>0</v>
      </c>
      <c r="H268" s="43">
        <f t="shared" si="25"/>
        <v>0</v>
      </c>
      <c r="I268" s="43">
        <f t="shared" si="24"/>
        <v>0.60240911999999991</v>
      </c>
      <c r="J268" s="61">
        <v>0</v>
      </c>
      <c r="K268" s="61">
        <v>0.23884587999999998</v>
      </c>
      <c r="L268" s="61">
        <v>0</v>
      </c>
      <c r="M268" s="61">
        <v>0.36356323999999995</v>
      </c>
      <c r="N268" s="61">
        <v>0</v>
      </c>
      <c r="O268" s="61">
        <v>0</v>
      </c>
      <c r="P268" s="61">
        <v>0</v>
      </c>
      <c r="Q268" s="64">
        <v>0</v>
      </c>
      <c r="R268" s="61">
        <v>0</v>
      </c>
      <c r="S268" s="61">
        <f t="shared" si="22"/>
        <v>-0.60240911999999991</v>
      </c>
      <c r="T268" s="61">
        <f t="shared" si="23"/>
        <v>0.60240911999999991</v>
      </c>
      <c r="U268" s="67">
        <v>100</v>
      </c>
      <c r="V268" s="57" t="s">
        <v>798</v>
      </c>
    </row>
    <row r="269" spans="1:22" ht="30" x14ac:dyDescent="0.25">
      <c r="A269" s="23" t="s">
        <v>489</v>
      </c>
      <c r="B269" s="31" t="s">
        <v>511</v>
      </c>
      <c r="C269" s="25" t="s">
        <v>512</v>
      </c>
      <c r="D269" s="43">
        <v>0</v>
      </c>
      <c r="E269" s="52">
        <v>0</v>
      </c>
      <c r="F269" s="61">
        <v>0</v>
      </c>
      <c r="G269" s="61">
        <f t="shared" si="21"/>
        <v>0</v>
      </c>
      <c r="H269" s="43">
        <f t="shared" si="25"/>
        <v>0</v>
      </c>
      <c r="I269" s="43">
        <f t="shared" si="24"/>
        <v>0.10596973</v>
      </c>
      <c r="J269" s="61">
        <v>0</v>
      </c>
      <c r="K269" s="61">
        <v>0</v>
      </c>
      <c r="L269" s="61">
        <v>0</v>
      </c>
      <c r="M269" s="61">
        <v>0.10596973</v>
      </c>
      <c r="N269" s="61">
        <v>0</v>
      </c>
      <c r="O269" s="61">
        <v>0</v>
      </c>
      <c r="P269" s="61">
        <v>0</v>
      </c>
      <c r="Q269" s="64">
        <v>0</v>
      </c>
      <c r="R269" s="61">
        <v>0</v>
      </c>
      <c r="S269" s="61">
        <f t="shared" si="22"/>
        <v>-0.10596973</v>
      </c>
      <c r="T269" s="61">
        <f t="shared" si="23"/>
        <v>0.10596973</v>
      </c>
      <c r="U269" s="67">
        <v>100</v>
      </c>
      <c r="V269" s="57" t="s">
        <v>798</v>
      </c>
    </row>
    <row r="270" spans="1:22" ht="30" x14ac:dyDescent="0.25">
      <c r="A270" s="23" t="s">
        <v>489</v>
      </c>
      <c r="B270" s="31" t="s">
        <v>513</v>
      </c>
      <c r="C270" s="25" t="s">
        <v>514</v>
      </c>
      <c r="D270" s="43">
        <v>0</v>
      </c>
      <c r="E270" s="52">
        <v>0.19146019000000003</v>
      </c>
      <c r="F270" s="61">
        <v>0</v>
      </c>
      <c r="G270" s="61">
        <f t="shared" si="21"/>
        <v>-0.19146019000000003</v>
      </c>
      <c r="H270" s="43">
        <f t="shared" si="25"/>
        <v>0</v>
      </c>
      <c r="I270" s="43">
        <f t="shared" si="24"/>
        <v>0</v>
      </c>
      <c r="J270" s="61">
        <v>0</v>
      </c>
      <c r="K270" s="61">
        <v>0</v>
      </c>
      <c r="L270" s="61">
        <v>0</v>
      </c>
      <c r="M270" s="61">
        <v>0</v>
      </c>
      <c r="N270" s="61">
        <v>0</v>
      </c>
      <c r="O270" s="61">
        <v>0</v>
      </c>
      <c r="P270" s="61">
        <v>0</v>
      </c>
      <c r="Q270" s="64">
        <v>0</v>
      </c>
      <c r="R270" s="61">
        <v>0</v>
      </c>
      <c r="S270" s="61">
        <f t="shared" si="22"/>
        <v>-0.19146019000000003</v>
      </c>
      <c r="T270" s="61">
        <f t="shared" si="23"/>
        <v>0</v>
      </c>
      <c r="U270" s="67">
        <v>100</v>
      </c>
      <c r="V270" s="57" t="s">
        <v>798</v>
      </c>
    </row>
    <row r="271" spans="1:22" ht="30" x14ac:dyDescent="0.25">
      <c r="A271" s="23" t="s">
        <v>489</v>
      </c>
      <c r="B271" s="31" t="s">
        <v>515</v>
      </c>
      <c r="C271" s="25" t="s">
        <v>516</v>
      </c>
      <c r="D271" s="43">
        <v>0</v>
      </c>
      <c r="E271" s="52">
        <v>0.12864535000000002</v>
      </c>
      <c r="F271" s="61">
        <v>0</v>
      </c>
      <c r="G271" s="61">
        <f t="shared" si="21"/>
        <v>-0.12864535000000002</v>
      </c>
      <c r="H271" s="43">
        <f t="shared" si="25"/>
        <v>0</v>
      </c>
      <c r="I271" s="43">
        <f t="shared" si="24"/>
        <v>1.7965140899999998</v>
      </c>
      <c r="J271" s="61">
        <v>0</v>
      </c>
      <c r="K271" s="61">
        <v>0</v>
      </c>
      <c r="L271" s="61">
        <v>0</v>
      </c>
      <c r="M271" s="61">
        <v>0</v>
      </c>
      <c r="N271" s="61">
        <v>0</v>
      </c>
      <c r="O271" s="61">
        <v>0</v>
      </c>
      <c r="P271" s="61">
        <v>0</v>
      </c>
      <c r="Q271" s="64">
        <v>1.7965140899999998</v>
      </c>
      <c r="R271" s="61">
        <v>0</v>
      </c>
      <c r="S271" s="61">
        <f t="shared" si="22"/>
        <v>-1.9251594399999998</v>
      </c>
      <c r="T271" s="61">
        <f t="shared" si="23"/>
        <v>1.7965140899999998</v>
      </c>
      <c r="U271" s="67">
        <v>100</v>
      </c>
      <c r="V271" s="57" t="s">
        <v>798</v>
      </c>
    </row>
    <row r="272" spans="1:22" ht="30" x14ac:dyDescent="0.25">
      <c r="A272" s="23" t="s">
        <v>489</v>
      </c>
      <c r="B272" s="31" t="s">
        <v>517</v>
      </c>
      <c r="C272" s="25" t="s">
        <v>518</v>
      </c>
      <c r="D272" s="43">
        <v>0</v>
      </c>
      <c r="E272" s="52">
        <v>5.5655009999999998E-2</v>
      </c>
      <c r="F272" s="61">
        <v>0</v>
      </c>
      <c r="G272" s="61">
        <f t="shared" si="21"/>
        <v>-5.5655009999999998E-2</v>
      </c>
      <c r="H272" s="43">
        <f t="shared" si="25"/>
        <v>0</v>
      </c>
      <c r="I272" s="43">
        <f t="shared" si="24"/>
        <v>0</v>
      </c>
      <c r="J272" s="61">
        <v>0</v>
      </c>
      <c r="K272" s="61">
        <v>0</v>
      </c>
      <c r="L272" s="61">
        <v>0</v>
      </c>
      <c r="M272" s="61">
        <v>0</v>
      </c>
      <c r="N272" s="61">
        <v>0</v>
      </c>
      <c r="O272" s="61">
        <v>0</v>
      </c>
      <c r="P272" s="61">
        <v>0</v>
      </c>
      <c r="Q272" s="64">
        <v>0</v>
      </c>
      <c r="R272" s="61">
        <v>0</v>
      </c>
      <c r="S272" s="61">
        <f t="shared" si="22"/>
        <v>-5.5655009999999998E-2</v>
      </c>
      <c r="T272" s="61">
        <f t="shared" si="23"/>
        <v>0</v>
      </c>
      <c r="U272" s="67">
        <v>0</v>
      </c>
      <c r="V272" s="57" t="s">
        <v>798</v>
      </c>
    </row>
    <row r="273" spans="1:22" ht="30" x14ac:dyDescent="0.25">
      <c r="A273" s="23" t="s">
        <v>489</v>
      </c>
      <c r="B273" s="31" t="s">
        <v>519</v>
      </c>
      <c r="C273" s="25" t="s">
        <v>520</v>
      </c>
      <c r="D273" s="43">
        <v>0</v>
      </c>
      <c r="E273" s="52">
        <v>1.5784599999999999E-2</v>
      </c>
      <c r="F273" s="61">
        <v>0</v>
      </c>
      <c r="G273" s="61">
        <f t="shared" si="21"/>
        <v>-1.5784599999999999E-2</v>
      </c>
      <c r="H273" s="43">
        <f t="shared" si="25"/>
        <v>0</v>
      </c>
      <c r="I273" s="43">
        <f t="shared" si="24"/>
        <v>0</v>
      </c>
      <c r="J273" s="61">
        <v>0</v>
      </c>
      <c r="K273" s="61">
        <v>0</v>
      </c>
      <c r="L273" s="61">
        <v>0</v>
      </c>
      <c r="M273" s="61">
        <v>0</v>
      </c>
      <c r="N273" s="61">
        <v>0</v>
      </c>
      <c r="O273" s="61">
        <v>0</v>
      </c>
      <c r="P273" s="61">
        <v>0</v>
      </c>
      <c r="Q273" s="64">
        <v>0</v>
      </c>
      <c r="R273" s="61">
        <v>0</v>
      </c>
      <c r="S273" s="61">
        <f t="shared" si="22"/>
        <v>-1.5784599999999999E-2</v>
      </c>
      <c r="T273" s="61">
        <f t="shared" si="23"/>
        <v>0</v>
      </c>
      <c r="U273" s="67">
        <v>0</v>
      </c>
      <c r="V273" s="57" t="s">
        <v>798</v>
      </c>
    </row>
    <row r="274" spans="1:22" ht="30" x14ac:dyDescent="0.25">
      <c r="A274" s="23" t="s">
        <v>489</v>
      </c>
      <c r="B274" s="31" t="s">
        <v>521</v>
      </c>
      <c r="C274" s="25" t="s">
        <v>522</v>
      </c>
      <c r="D274" s="43">
        <v>0</v>
      </c>
      <c r="E274" s="52">
        <v>1.3688200000000001E-2</v>
      </c>
      <c r="F274" s="61">
        <v>0</v>
      </c>
      <c r="G274" s="61">
        <f t="shared" si="21"/>
        <v>-1.3688200000000001E-2</v>
      </c>
      <c r="H274" s="43">
        <f t="shared" si="25"/>
        <v>0</v>
      </c>
      <c r="I274" s="43">
        <f t="shared" si="24"/>
        <v>0</v>
      </c>
      <c r="J274" s="61">
        <v>0</v>
      </c>
      <c r="K274" s="61">
        <v>0</v>
      </c>
      <c r="L274" s="61">
        <v>0</v>
      </c>
      <c r="M274" s="61">
        <v>0</v>
      </c>
      <c r="N274" s="61">
        <v>0</v>
      </c>
      <c r="O274" s="61">
        <v>0</v>
      </c>
      <c r="P274" s="61">
        <v>0</v>
      </c>
      <c r="Q274" s="64">
        <v>0</v>
      </c>
      <c r="R274" s="61">
        <v>0</v>
      </c>
      <c r="S274" s="61">
        <f t="shared" si="22"/>
        <v>-1.3688200000000001E-2</v>
      </c>
      <c r="T274" s="61">
        <f t="shared" si="23"/>
        <v>0</v>
      </c>
      <c r="U274" s="67">
        <v>0</v>
      </c>
      <c r="V274" s="57" t="s">
        <v>798</v>
      </c>
    </row>
    <row r="275" spans="1:22" ht="30" x14ac:dyDescent="0.25">
      <c r="A275" s="23" t="s">
        <v>489</v>
      </c>
      <c r="B275" s="31" t="s">
        <v>523</v>
      </c>
      <c r="C275" s="25" t="s">
        <v>524</v>
      </c>
      <c r="D275" s="43">
        <v>0</v>
      </c>
      <c r="E275" s="52">
        <v>4.6606370000000001E-2</v>
      </c>
      <c r="F275" s="61">
        <v>0</v>
      </c>
      <c r="G275" s="61">
        <f t="shared" si="21"/>
        <v>-4.6606370000000001E-2</v>
      </c>
      <c r="H275" s="43">
        <f t="shared" si="25"/>
        <v>0</v>
      </c>
      <c r="I275" s="43">
        <f t="shared" si="24"/>
        <v>0</v>
      </c>
      <c r="J275" s="61">
        <v>0</v>
      </c>
      <c r="K275" s="61">
        <v>0</v>
      </c>
      <c r="L275" s="61">
        <v>0</v>
      </c>
      <c r="M275" s="61">
        <v>0</v>
      </c>
      <c r="N275" s="61">
        <v>0</v>
      </c>
      <c r="O275" s="61">
        <v>0</v>
      </c>
      <c r="P275" s="61">
        <v>0</v>
      </c>
      <c r="Q275" s="64">
        <v>0</v>
      </c>
      <c r="R275" s="61">
        <v>0</v>
      </c>
      <c r="S275" s="61">
        <f t="shared" si="22"/>
        <v>-4.6606370000000001E-2</v>
      </c>
      <c r="T275" s="61">
        <f t="shared" si="23"/>
        <v>0</v>
      </c>
      <c r="U275" s="67">
        <v>0</v>
      </c>
      <c r="V275" s="57" t="s">
        <v>798</v>
      </c>
    </row>
    <row r="276" spans="1:22" ht="30" x14ac:dyDescent="0.25">
      <c r="A276" s="23" t="s">
        <v>489</v>
      </c>
      <c r="B276" s="31" t="s">
        <v>525</v>
      </c>
      <c r="C276" s="25" t="s">
        <v>526</v>
      </c>
      <c r="D276" s="43">
        <v>0</v>
      </c>
      <c r="E276" s="52">
        <v>3.0175360000000002E-2</v>
      </c>
      <c r="F276" s="61">
        <v>0</v>
      </c>
      <c r="G276" s="61">
        <f t="shared" si="21"/>
        <v>-3.0175360000000002E-2</v>
      </c>
      <c r="H276" s="43">
        <f t="shared" si="25"/>
        <v>0</v>
      </c>
      <c r="I276" s="43">
        <f t="shared" si="24"/>
        <v>0</v>
      </c>
      <c r="J276" s="61">
        <v>0</v>
      </c>
      <c r="K276" s="61">
        <v>0</v>
      </c>
      <c r="L276" s="61">
        <v>0</v>
      </c>
      <c r="M276" s="61">
        <v>0</v>
      </c>
      <c r="N276" s="61">
        <v>0</v>
      </c>
      <c r="O276" s="61">
        <v>0</v>
      </c>
      <c r="P276" s="61">
        <v>0</v>
      </c>
      <c r="Q276" s="64">
        <v>0</v>
      </c>
      <c r="R276" s="61">
        <v>0</v>
      </c>
      <c r="S276" s="61">
        <f t="shared" si="22"/>
        <v>-3.0175360000000002E-2</v>
      </c>
      <c r="T276" s="61">
        <f t="shared" si="23"/>
        <v>0</v>
      </c>
      <c r="U276" s="67">
        <v>0</v>
      </c>
      <c r="V276" s="57" t="s">
        <v>798</v>
      </c>
    </row>
    <row r="277" spans="1:22" ht="30" x14ac:dyDescent="0.25">
      <c r="A277" s="20" t="s">
        <v>489</v>
      </c>
      <c r="B277" s="21" t="s">
        <v>527</v>
      </c>
      <c r="C277" s="22" t="s">
        <v>528</v>
      </c>
      <c r="D277" s="43">
        <v>0.79534000000000005</v>
      </c>
      <c r="E277" s="52">
        <v>0</v>
      </c>
      <c r="F277" s="61">
        <v>0</v>
      </c>
      <c r="G277" s="61">
        <f t="shared" ref="G277:G340" si="26">H277-E277</f>
        <v>4.732272</v>
      </c>
      <c r="H277" s="43">
        <f t="shared" si="25"/>
        <v>4.732272</v>
      </c>
      <c r="I277" s="43">
        <f t="shared" si="24"/>
        <v>4.9271979400000001</v>
      </c>
      <c r="J277" s="61">
        <v>0.13872999999999999</v>
      </c>
      <c r="K277" s="61">
        <v>0</v>
      </c>
      <c r="L277" s="61">
        <v>0</v>
      </c>
      <c r="M277" s="61">
        <v>0</v>
      </c>
      <c r="N277" s="61">
        <v>0</v>
      </c>
      <c r="O277" s="61">
        <v>0.29483096999999997</v>
      </c>
      <c r="P277" s="61">
        <v>4.5935420000000002</v>
      </c>
      <c r="Q277" s="64">
        <v>4.6323669700000005</v>
      </c>
      <c r="R277" s="61">
        <v>0</v>
      </c>
      <c r="S277" s="61">
        <f t="shared" ref="S277:S340" si="27">G277-I277</f>
        <v>-0.19492594000000008</v>
      </c>
      <c r="T277" s="61">
        <f t="shared" ref="T277:T340" si="28">I277-H277</f>
        <v>0.19492594000000008</v>
      </c>
      <c r="U277" s="67">
        <v>4.1190772635216435</v>
      </c>
      <c r="V277" s="59" t="s">
        <v>795</v>
      </c>
    </row>
    <row r="278" spans="1:22" ht="30" x14ac:dyDescent="0.25">
      <c r="A278" s="20" t="s">
        <v>489</v>
      </c>
      <c r="B278" s="21" t="s">
        <v>529</v>
      </c>
      <c r="C278" s="22" t="s">
        <v>530</v>
      </c>
      <c r="D278" s="43">
        <v>0.38619999999999999</v>
      </c>
      <c r="E278" s="52">
        <v>0</v>
      </c>
      <c r="F278" s="61">
        <v>0</v>
      </c>
      <c r="G278" s="61">
        <f t="shared" si="26"/>
        <v>2.29786</v>
      </c>
      <c r="H278" s="43">
        <f t="shared" si="25"/>
        <v>2.29786</v>
      </c>
      <c r="I278" s="43">
        <f t="shared" si="24"/>
        <v>1.2185408099999999</v>
      </c>
      <c r="J278" s="61">
        <v>8.073000000000001E-2</v>
      </c>
      <c r="K278" s="61">
        <v>0</v>
      </c>
      <c r="L278" s="61">
        <v>0</v>
      </c>
      <c r="M278" s="61">
        <v>0</v>
      </c>
      <c r="N278" s="61">
        <v>0</v>
      </c>
      <c r="O278" s="61">
        <v>0.25481985000000001</v>
      </c>
      <c r="P278" s="61">
        <v>2.21713</v>
      </c>
      <c r="Q278" s="64">
        <v>0.96372095999999996</v>
      </c>
      <c r="R278" s="61">
        <v>0</v>
      </c>
      <c r="S278" s="61">
        <f t="shared" si="27"/>
        <v>1.0793191900000001</v>
      </c>
      <c r="T278" s="61">
        <f t="shared" si="28"/>
        <v>-1.0793191900000001</v>
      </c>
      <c r="U278" s="67">
        <v>-46.970624407057002</v>
      </c>
      <c r="V278" s="57" t="s">
        <v>799</v>
      </c>
    </row>
    <row r="279" spans="1:22" ht="30" x14ac:dyDescent="0.25">
      <c r="A279" s="20" t="s">
        <v>489</v>
      </c>
      <c r="B279" s="21" t="s">
        <v>531</v>
      </c>
      <c r="C279" s="22" t="s">
        <v>532</v>
      </c>
      <c r="D279" s="43">
        <v>0.33061000000000001</v>
      </c>
      <c r="E279" s="52">
        <v>0</v>
      </c>
      <c r="F279" s="61">
        <v>0</v>
      </c>
      <c r="G279" s="61">
        <f t="shared" si="26"/>
        <v>1.9671349999999999</v>
      </c>
      <c r="H279" s="43">
        <f t="shared" si="25"/>
        <v>1.9671349999999999</v>
      </c>
      <c r="I279" s="43">
        <f t="shared" si="24"/>
        <v>0.55089196000000007</v>
      </c>
      <c r="J279" s="61">
        <v>6.8729999999999999E-2</v>
      </c>
      <c r="K279" s="61">
        <v>0</v>
      </c>
      <c r="L279" s="61">
        <v>0</v>
      </c>
      <c r="M279" s="61">
        <v>0</v>
      </c>
      <c r="N279" s="61">
        <v>1.8984049999999999</v>
      </c>
      <c r="O279" s="61">
        <v>0</v>
      </c>
      <c r="P279" s="61">
        <v>0</v>
      </c>
      <c r="Q279" s="64">
        <v>0.55089196000000007</v>
      </c>
      <c r="R279" s="61">
        <v>0</v>
      </c>
      <c r="S279" s="61">
        <f t="shared" si="27"/>
        <v>1.4162430399999999</v>
      </c>
      <c r="T279" s="61">
        <f t="shared" si="28"/>
        <v>-1.4162430399999999</v>
      </c>
      <c r="U279" s="67">
        <v>-71.995213343263174</v>
      </c>
      <c r="V279" s="57" t="s">
        <v>799</v>
      </c>
    </row>
    <row r="280" spans="1:22" ht="30" x14ac:dyDescent="0.25">
      <c r="A280" s="20" t="s">
        <v>489</v>
      </c>
      <c r="B280" s="21" t="s">
        <v>533</v>
      </c>
      <c r="C280" s="22" t="s">
        <v>534</v>
      </c>
      <c r="D280" s="43">
        <v>0.34966000000000003</v>
      </c>
      <c r="E280" s="52">
        <v>0</v>
      </c>
      <c r="F280" s="61">
        <v>0</v>
      </c>
      <c r="G280" s="61">
        <f t="shared" si="26"/>
        <v>2.0804916700000002</v>
      </c>
      <c r="H280" s="43">
        <f t="shared" si="25"/>
        <v>2.0804916700000002</v>
      </c>
      <c r="I280" s="43">
        <f t="shared" si="24"/>
        <v>1.6244846900000001</v>
      </c>
      <c r="J280" s="61">
        <v>8.1227669999999988E-2</v>
      </c>
      <c r="K280" s="61">
        <v>0</v>
      </c>
      <c r="L280" s="61">
        <v>1.9992640000000002</v>
      </c>
      <c r="M280" s="61">
        <v>0</v>
      </c>
      <c r="N280" s="61">
        <v>0</v>
      </c>
      <c r="O280" s="61">
        <v>0.6443335</v>
      </c>
      <c r="P280" s="61">
        <v>0</v>
      </c>
      <c r="Q280" s="64">
        <v>0.98015118999999995</v>
      </c>
      <c r="R280" s="61">
        <v>0</v>
      </c>
      <c r="S280" s="61">
        <f t="shared" si="27"/>
        <v>0.45600698000000017</v>
      </c>
      <c r="T280" s="61">
        <f t="shared" si="28"/>
        <v>-0.45600698000000017</v>
      </c>
      <c r="U280" s="67">
        <v>-21.918231472659556</v>
      </c>
      <c r="V280" s="57" t="s">
        <v>799</v>
      </c>
    </row>
    <row r="281" spans="1:22" ht="30" x14ac:dyDescent="0.25">
      <c r="A281" s="20" t="s">
        <v>489</v>
      </c>
      <c r="B281" s="21" t="s">
        <v>535</v>
      </c>
      <c r="C281" s="22" t="s">
        <v>536</v>
      </c>
      <c r="D281" s="43">
        <v>0.29952000000000001</v>
      </c>
      <c r="E281" s="52">
        <v>0</v>
      </c>
      <c r="F281" s="61">
        <v>0</v>
      </c>
      <c r="G281" s="61">
        <f t="shared" si="26"/>
        <v>1.7821649999999998</v>
      </c>
      <c r="H281" s="43">
        <f t="shared" si="25"/>
        <v>1.7821649999999998</v>
      </c>
      <c r="I281" s="43">
        <f t="shared" si="24"/>
        <v>1.5568095</v>
      </c>
      <c r="J281" s="61">
        <v>7.1230000000000002E-2</v>
      </c>
      <c r="K281" s="61">
        <v>0</v>
      </c>
      <c r="L281" s="61">
        <v>1.7109349999999999</v>
      </c>
      <c r="M281" s="61">
        <v>0</v>
      </c>
      <c r="N281" s="61">
        <v>0</v>
      </c>
      <c r="O281" s="61">
        <v>1.5252977400000001</v>
      </c>
      <c r="P281" s="61">
        <v>0</v>
      </c>
      <c r="Q281" s="64">
        <v>3.151176E-2</v>
      </c>
      <c r="R281" s="61">
        <v>0</v>
      </c>
      <c r="S281" s="61">
        <f t="shared" si="27"/>
        <v>0.22535549999999982</v>
      </c>
      <c r="T281" s="61">
        <f t="shared" si="28"/>
        <v>-0.22535549999999982</v>
      </c>
      <c r="U281" s="67">
        <v>-12.64504128405617</v>
      </c>
      <c r="V281" s="57" t="s">
        <v>799</v>
      </c>
    </row>
    <row r="282" spans="1:22" ht="30" x14ac:dyDescent="0.25">
      <c r="A282" s="20" t="s">
        <v>489</v>
      </c>
      <c r="B282" s="21" t="s">
        <v>537</v>
      </c>
      <c r="C282" s="22" t="s">
        <v>538</v>
      </c>
      <c r="D282" s="43">
        <v>0.17055000000000001</v>
      </c>
      <c r="E282" s="52">
        <v>0</v>
      </c>
      <c r="F282" s="61">
        <v>0</v>
      </c>
      <c r="G282" s="61">
        <f t="shared" si="26"/>
        <v>1.0147740000000001</v>
      </c>
      <c r="H282" s="43">
        <f t="shared" si="25"/>
        <v>1.0147740000000001</v>
      </c>
      <c r="I282" s="43">
        <f t="shared" si="24"/>
        <v>0.56663359999999996</v>
      </c>
      <c r="J282" s="61">
        <v>0.05</v>
      </c>
      <c r="K282" s="61">
        <v>0</v>
      </c>
      <c r="L282" s="61">
        <v>0</v>
      </c>
      <c r="M282" s="61">
        <v>0.56663359999999996</v>
      </c>
      <c r="N282" s="61">
        <v>0</v>
      </c>
      <c r="O282" s="61">
        <v>0</v>
      </c>
      <c r="P282" s="61">
        <v>0.96477400000000002</v>
      </c>
      <c r="Q282" s="64">
        <v>0</v>
      </c>
      <c r="R282" s="61">
        <v>0</v>
      </c>
      <c r="S282" s="61">
        <f t="shared" si="27"/>
        <v>0.44814040000000011</v>
      </c>
      <c r="T282" s="61">
        <f t="shared" si="28"/>
        <v>-0.44814040000000011</v>
      </c>
      <c r="U282" s="67">
        <v>-44.161596572241706</v>
      </c>
      <c r="V282" s="57" t="s">
        <v>799</v>
      </c>
    </row>
    <row r="283" spans="1:22" ht="30" x14ac:dyDescent="0.25">
      <c r="A283" s="20" t="s">
        <v>489</v>
      </c>
      <c r="B283" s="21" t="s">
        <v>539</v>
      </c>
      <c r="C283" s="22" t="s">
        <v>540</v>
      </c>
      <c r="D283" s="43">
        <v>0.33861999999999998</v>
      </c>
      <c r="E283" s="52">
        <v>0</v>
      </c>
      <c r="F283" s="61">
        <v>0</v>
      </c>
      <c r="G283" s="61">
        <f t="shared" si="26"/>
        <v>2.01403</v>
      </c>
      <c r="H283" s="43">
        <f t="shared" si="25"/>
        <v>2.01403</v>
      </c>
      <c r="I283" s="43">
        <f t="shared" si="24"/>
        <v>1.8383956399999999</v>
      </c>
      <c r="J283" s="61">
        <v>0.05</v>
      </c>
      <c r="K283" s="61">
        <v>0</v>
      </c>
      <c r="L283" s="61">
        <v>0</v>
      </c>
      <c r="M283" s="61">
        <v>1.23844299</v>
      </c>
      <c r="N283" s="61">
        <v>0</v>
      </c>
      <c r="O283" s="61">
        <v>0.19108978000000001</v>
      </c>
      <c r="P283" s="61">
        <v>1.9640299999999999</v>
      </c>
      <c r="Q283" s="64">
        <v>0.40886286999999999</v>
      </c>
      <c r="R283" s="61">
        <v>0</v>
      </c>
      <c r="S283" s="61">
        <f t="shared" si="27"/>
        <v>0.1756343600000001</v>
      </c>
      <c r="T283" s="61">
        <f t="shared" si="28"/>
        <v>-0.1756343600000001</v>
      </c>
      <c r="U283" s="67">
        <v>-8.7205433881322563</v>
      </c>
      <c r="V283" s="59" t="s">
        <v>795</v>
      </c>
    </row>
    <row r="284" spans="1:22" ht="30" x14ac:dyDescent="0.25">
      <c r="A284" s="33" t="s">
        <v>489</v>
      </c>
      <c r="B284" s="34" t="s">
        <v>541</v>
      </c>
      <c r="C284" s="35" t="s">
        <v>542</v>
      </c>
      <c r="D284" s="43">
        <v>0.56838999999999995</v>
      </c>
      <c r="E284" s="52">
        <v>0</v>
      </c>
      <c r="F284" s="61">
        <v>0</v>
      </c>
      <c r="G284" s="61">
        <f t="shared" si="26"/>
        <v>3.2669649999999999</v>
      </c>
      <c r="H284" s="43">
        <f t="shared" si="25"/>
        <v>3.2669649999999999</v>
      </c>
      <c r="I284" s="43">
        <f t="shared" si="24"/>
        <v>2.2916918900000001</v>
      </c>
      <c r="J284" s="61">
        <v>0.22107199999999999</v>
      </c>
      <c r="K284" s="61">
        <v>0</v>
      </c>
      <c r="L284" s="61">
        <v>0</v>
      </c>
      <c r="M284" s="61">
        <v>0</v>
      </c>
      <c r="N284" s="61">
        <v>0</v>
      </c>
      <c r="O284" s="61">
        <v>0</v>
      </c>
      <c r="P284" s="61">
        <v>3.045893</v>
      </c>
      <c r="Q284" s="64">
        <v>2.2916918900000001</v>
      </c>
      <c r="R284" s="61">
        <v>0</v>
      </c>
      <c r="S284" s="61">
        <f t="shared" si="27"/>
        <v>0.97527310999999983</v>
      </c>
      <c r="T284" s="61">
        <f t="shared" si="28"/>
        <v>-0.97527310999999983</v>
      </c>
      <c r="U284" s="67">
        <v>-29.852572953796564</v>
      </c>
      <c r="V284" s="57" t="s">
        <v>799</v>
      </c>
    </row>
    <row r="285" spans="1:22" ht="30" x14ac:dyDescent="0.25">
      <c r="A285" s="33" t="s">
        <v>489</v>
      </c>
      <c r="B285" s="34" t="s">
        <v>543</v>
      </c>
      <c r="C285" s="35" t="s">
        <v>544</v>
      </c>
      <c r="D285" s="43">
        <v>0.20883000000000002</v>
      </c>
      <c r="E285" s="52">
        <v>0</v>
      </c>
      <c r="F285" s="61">
        <v>0</v>
      </c>
      <c r="G285" s="61">
        <f t="shared" si="26"/>
        <v>1.1356900000000001</v>
      </c>
      <c r="H285" s="43">
        <f t="shared" si="25"/>
        <v>1.1356900000000001</v>
      </c>
      <c r="I285" s="43">
        <f t="shared" si="24"/>
        <v>0</v>
      </c>
      <c r="J285" s="61">
        <v>0.19306999999999999</v>
      </c>
      <c r="K285" s="61">
        <v>0</v>
      </c>
      <c r="L285" s="61">
        <v>0</v>
      </c>
      <c r="M285" s="61">
        <v>0</v>
      </c>
      <c r="N285" s="61">
        <v>0</v>
      </c>
      <c r="O285" s="61">
        <v>0</v>
      </c>
      <c r="P285" s="61">
        <v>0.94262000000000001</v>
      </c>
      <c r="Q285" s="64">
        <v>0</v>
      </c>
      <c r="R285" s="61">
        <v>0</v>
      </c>
      <c r="S285" s="61">
        <f t="shared" si="27"/>
        <v>1.1356900000000001</v>
      </c>
      <c r="T285" s="61">
        <f t="shared" si="28"/>
        <v>-1.1356900000000001</v>
      </c>
      <c r="U285" s="67">
        <v>-100</v>
      </c>
      <c r="V285" s="57" t="s">
        <v>796</v>
      </c>
    </row>
    <row r="286" spans="1:22" ht="30" x14ac:dyDescent="0.25">
      <c r="A286" s="33" t="s">
        <v>489</v>
      </c>
      <c r="B286" s="34" t="s">
        <v>545</v>
      </c>
      <c r="C286" s="35" t="s">
        <v>546</v>
      </c>
      <c r="D286" s="43">
        <v>0</v>
      </c>
      <c r="E286" s="52">
        <v>0</v>
      </c>
      <c r="F286" s="61">
        <v>0</v>
      </c>
      <c r="G286" s="61">
        <f t="shared" si="26"/>
        <v>0</v>
      </c>
      <c r="H286" s="43">
        <f t="shared" si="25"/>
        <v>0</v>
      </c>
      <c r="I286" s="43">
        <f t="shared" si="24"/>
        <v>0.10747721</v>
      </c>
      <c r="J286" s="61">
        <v>0</v>
      </c>
      <c r="K286" s="61">
        <v>0.10747721</v>
      </c>
      <c r="L286" s="61">
        <v>0</v>
      </c>
      <c r="M286" s="61">
        <v>0</v>
      </c>
      <c r="N286" s="61">
        <v>0</v>
      </c>
      <c r="O286" s="61">
        <v>0</v>
      </c>
      <c r="P286" s="61">
        <v>0</v>
      </c>
      <c r="Q286" s="64">
        <v>0</v>
      </c>
      <c r="R286" s="61">
        <v>0</v>
      </c>
      <c r="S286" s="61">
        <f t="shared" si="27"/>
        <v>-0.10747721</v>
      </c>
      <c r="T286" s="61">
        <f t="shared" si="28"/>
        <v>0.10747721</v>
      </c>
      <c r="U286" s="67">
        <v>100</v>
      </c>
      <c r="V286" s="57" t="s">
        <v>796</v>
      </c>
    </row>
    <row r="287" spans="1:22" ht="30" x14ac:dyDescent="0.25">
      <c r="A287" s="33" t="s">
        <v>489</v>
      </c>
      <c r="B287" s="34" t="s">
        <v>547</v>
      </c>
      <c r="C287" s="35" t="s">
        <v>548</v>
      </c>
      <c r="D287" s="43">
        <v>0</v>
      </c>
      <c r="E287" s="52">
        <v>0</v>
      </c>
      <c r="F287" s="61">
        <v>0</v>
      </c>
      <c r="G287" s="61">
        <f t="shared" si="26"/>
        <v>0</v>
      </c>
      <c r="H287" s="43">
        <f t="shared" si="25"/>
        <v>0</v>
      </c>
      <c r="I287" s="43">
        <f t="shared" si="24"/>
        <v>1.751115E-2</v>
      </c>
      <c r="J287" s="61">
        <v>0</v>
      </c>
      <c r="K287" s="61">
        <v>0</v>
      </c>
      <c r="L287" s="61">
        <v>0</v>
      </c>
      <c r="M287" s="61">
        <v>1.751115E-2</v>
      </c>
      <c r="N287" s="61">
        <v>0</v>
      </c>
      <c r="O287" s="61">
        <v>0</v>
      </c>
      <c r="P287" s="61">
        <v>0</v>
      </c>
      <c r="Q287" s="64">
        <v>0</v>
      </c>
      <c r="R287" s="61">
        <v>0</v>
      </c>
      <c r="S287" s="61">
        <f t="shared" si="27"/>
        <v>-1.751115E-2</v>
      </c>
      <c r="T287" s="61">
        <f t="shared" si="28"/>
        <v>1.751115E-2</v>
      </c>
      <c r="U287" s="67">
        <v>100</v>
      </c>
      <c r="V287" s="57" t="s">
        <v>796</v>
      </c>
    </row>
    <row r="288" spans="1:22" ht="30" x14ac:dyDescent="0.25">
      <c r="A288" s="33" t="s">
        <v>489</v>
      </c>
      <c r="B288" s="34" t="s">
        <v>549</v>
      </c>
      <c r="C288" s="35" t="s">
        <v>550</v>
      </c>
      <c r="D288" s="43">
        <v>0</v>
      </c>
      <c r="E288" s="52">
        <v>0</v>
      </c>
      <c r="F288" s="61">
        <v>0</v>
      </c>
      <c r="G288" s="61">
        <f t="shared" si="26"/>
        <v>0</v>
      </c>
      <c r="H288" s="43">
        <f t="shared" si="25"/>
        <v>0</v>
      </c>
      <c r="I288" s="43">
        <f t="shared" si="24"/>
        <v>8.901945E-2</v>
      </c>
      <c r="J288" s="61">
        <v>0</v>
      </c>
      <c r="K288" s="61">
        <v>0</v>
      </c>
      <c r="L288" s="61">
        <v>0</v>
      </c>
      <c r="M288" s="61">
        <v>8.901945E-2</v>
      </c>
      <c r="N288" s="61">
        <v>0</v>
      </c>
      <c r="O288" s="61">
        <v>0</v>
      </c>
      <c r="P288" s="61">
        <v>0</v>
      </c>
      <c r="Q288" s="64">
        <v>0</v>
      </c>
      <c r="R288" s="61">
        <v>0</v>
      </c>
      <c r="S288" s="61">
        <f t="shared" si="27"/>
        <v>-8.901945E-2</v>
      </c>
      <c r="T288" s="61">
        <f t="shared" si="28"/>
        <v>8.901945E-2</v>
      </c>
      <c r="U288" s="67">
        <v>100</v>
      </c>
      <c r="V288" s="57" t="s">
        <v>796</v>
      </c>
    </row>
    <row r="289" spans="1:22" ht="30" x14ac:dyDescent="0.25">
      <c r="A289" s="33" t="s">
        <v>489</v>
      </c>
      <c r="B289" s="34" t="s">
        <v>551</v>
      </c>
      <c r="C289" s="35" t="s">
        <v>552</v>
      </c>
      <c r="D289" s="43">
        <v>0</v>
      </c>
      <c r="E289" s="52">
        <v>0</v>
      </c>
      <c r="F289" s="61">
        <v>0</v>
      </c>
      <c r="G289" s="61">
        <f t="shared" si="26"/>
        <v>0</v>
      </c>
      <c r="H289" s="43">
        <f t="shared" si="25"/>
        <v>0</v>
      </c>
      <c r="I289" s="43">
        <f t="shared" si="24"/>
        <v>1.6156849999999997E-2</v>
      </c>
      <c r="J289" s="61">
        <v>0</v>
      </c>
      <c r="K289" s="61">
        <v>0</v>
      </c>
      <c r="L289" s="61">
        <v>0</v>
      </c>
      <c r="M289" s="61">
        <v>1.6156849999999997E-2</v>
      </c>
      <c r="N289" s="61">
        <v>0</v>
      </c>
      <c r="O289" s="61">
        <v>0</v>
      </c>
      <c r="P289" s="61">
        <v>0</v>
      </c>
      <c r="Q289" s="64">
        <v>0</v>
      </c>
      <c r="R289" s="61">
        <v>0</v>
      </c>
      <c r="S289" s="61">
        <f t="shared" si="27"/>
        <v>-1.6156849999999997E-2</v>
      </c>
      <c r="T289" s="61">
        <f t="shared" si="28"/>
        <v>1.6156849999999997E-2</v>
      </c>
      <c r="U289" s="67">
        <v>100</v>
      </c>
      <c r="V289" s="57" t="s">
        <v>796</v>
      </c>
    </row>
    <row r="290" spans="1:22" ht="30" x14ac:dyDescent="0.25">
      <c r="A290" s="33" t="s">
        <v>489</v>
      </c>
      <c r="B290" s="34" t="s">
        <v>553</v>
      </c>
      <c r="C290" s="35" t="s">
        <v>554</v>
      </c>
      <c r="D290" s="43">
        <v>0</v>
      </c>
      <c r="E290" s="52">
        <v>1.7795110000000003E-2</v>
      </c>
      <c r="F290" s="61">
        <v>0</v>
      </c>
      <c r="G290" s="61">
        <f t="shared" si="26"/>
        <v>-1.7795110000000003E-2</v>
      </c>
      <c r="H290" s="43">
        <f t="shared" si="25"/>
        <v>0</v>
      </c>
      <c r="I290" s="43">
        <f t="shared" si="24"/>
        <v>0.15442319000000002</v>
      </c>
      <c r="J290" s="61">
        <v>0</v>
      </c>
      <c r="K290" s="61">
        <v>0</v>
      </c>
      <c r="L290" s="61">
        <v>0</v>
      </c>
      <c r="M290" s="61">
        <v>0.15442319000000002</v>
      </c>
      <c r="N290" s="61">
        <v>0</v>
      </c>
      <c r="O290" s="61">
        <v>0</v>
      </c>
      <c r="P290" s="61">
        <v>0</v>
      </c>
      <c r="Q290" s="64">
        <v>0</v>
      </c>
      <c r="R290" s="61">
        <v>0</v>
      </c>
      <c r="S290" s="61">
        <f t="shared" si="27"/>
        <v>-0.17221830000000002</v>
      </c>
      <c r="T290" s="61">
        <f t="shared" si="28"/>
        <v>0.15442319000000002</v>
      </c>
      <c r="U290" s="67">
        <v>100</v>
      </c>
      <c r="V290" s="57" t="s">
        <v>796</v>
      </c>
    </row>
    <row r="291" spans="1:22" ht="30" x14ac:dyDescent="0.25">
      <c r="A291" s="33" t="s">
        <v>489</v>
      </c>
      <c r="B291" s="34" t="s">
        <v>555</v>
      </c>
      <c r="C291" s="35" t="s">
        <v>556</v>
      </c>
      <c r="D291" s="43">
        <v>0</v>
      </c>
      <c r="E291" s="52">
        <v>0</v>
      </c>
      <c r="F291" s="61">
        <v>0</v>
      </c>
      <c r="G291" s="61">
        <f t="shared" si="26"/>
        <v>0</v>
      </c>
      <c r="H291" s="43">
        <f t="shared" si="25"/>
        <v>0</v>
      </c>
      <c r="I291" s="43">
        <f t="shared" si="24"/>
        <v>8.9977909999999994E-2</v>
      </c>
      <c r="J291" s="61">
        <v>0</v>
      </c>
      <c r="K291" s="61">
        <v>0</v>
      </c>
      <c r="L291" s="61">
        <v>0</v>
      </c>
      <c r="M291" s="61">
        <v>8.9977909999999994E-2</v>
      </c>
      <c r="N291" s="61">
        <v>0</v>
      </c>
      <c r="O291" s="61">
        <v>0</v>
      </c>
      <c r="P291" s="61">
        <v>0</v>
      </c>
      <c r="Q291" s="64">
        <v>0</v>
      </c>
      <c r="R291" s="61">
        <v>0</v>
      </c>
      <c r="S291" s="61">
        <f t="shared" si="27"/>
        <v>-8.9977909999999994E-2</v>
      </c>
      <c r="T291" s="61">
        <f t="shared" si="28"/>
        <v>8.9977909999999994E-2</v>
      </c>
      <c r="U291" s="67">
        <v>100</v>
      </c>
      <c r="V291" s="57" t="s">
        <v>796</v>
      </c>
    </row>
    <row r="292" spans="1:22" ht="30" x14ac:dyDescent="0.25">
      <c r="A292" s="33" t="s">
        <v>489</v>
      </c>
      <c r="B292" s="34" t="s">
        <v>557</v>
      </c>
      <c r="C292" s="35" t="s">
        <v>558</v>
      </c>
      <c r="D292" s="43">
        <v>0</v>
      </c>
      <c r="E292" s="52">
        <v>0</v>
      </c>
      <c r="F292" s="61">
        <v>0</v>
      </c>
      <c r="G292" s="61">
        <f t="shared" si="26"/>
        <v>0</v>
      </c>
      <c r="H292" s="43">
        <f t="shared" si="25"/>
        <v>0</v>
      </c>
      <c r="I292" s="43">
        <f t="shared" si="24"/>
        <v>1.1691320000000002E-2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1.1691320000000002E-2</v>
      </c>
      <c r="P292" s="61">
        <v>0</v>
      </c>
      <c r="Q292" s="64">
        <v>0</v>
      </c>
      <c r="R292" s="61">
        <v>0</v>
      </c>
      <c r="S292" s="61">
        <f t="shared" si="27"/>
        <v>-1.1691320000000002E-2</v>
      </c>
      <c r="T292" s="61">
        <f t="shared" si="28"/>
        <v>1.1691320000000002E-2</v>
      </c>
      <c r="U292" s="67">
        <v>100</v>
      </c>
      <c r="V292" s="57" t="s">
        <v>796</v>
      </c>
    </row>
    <row r="293" spans="1:22" ht="30" x14ac:dyDescent="0.25">
      <c r="A293" s="33" t="s">
        <v>489</v>
      </c>
      <c r="B293" s="34" t="s">
        <v>559</v>
      </c>
      <c r="C293" s="35" t="s">
        <v>560</v>
      </c>
      <c r="D293" s="43">
        <v>0</v>
      </c>
      <c r="E293" s="52">
        <v>0</v>
      </c>
      <c r="F293" s="61">
        <v>0</v>
      </c>
      <c r="G293" s="61">
        <f t="shared" si="26"/>
        <v>0</v>
      </c>
      <c r="H293" s="43">
        <f t="shared" si="25"/>
        <v>0</v>
      </c>
      <c r="I293" s="43">
        <f t="shared" si="24"/>
        <v>0.13318848</v>
      </c>
      <c r="J293" s="61">
        <v>0</v>
      </c>
      <c r="K293" s="61">
        <v>0</v>
      </c>
      <c r="L293" s="61">
        <v>0</v>
      </c>
      <c r="M293" s="61">
        <v>0</v>
      </c>
      <c r="N293" s="61">
        <v>0</v>
      </c>
      <c r="O293" s="61">
        <v>0.13318848</v>
      </c>
      <c r="P293" s="61">
        <v>0</v>
      </c>
      <c r="Q293" s="64">
        <v>0</v>
      </c>
      <c r="R293" s="61">
        <v>0</v>
      </c>
      <c r="S293" s="61">
        <f t="shared" si="27"/>
        <v>-0.13318848</v>
      </c>
      <c r="T293" s="61">
        <f t="shared" si="28"/>
        <v>0.13318848</v>
      </c>
      <c r="U293" s="67">
        <v>100</v>
      </c>
      <c r="V293" s="57" t="s">
        <v>796</v>
      </c>
    </row>
    <row r="294" spans="1:22" ht="30" x14ac:dyDescent="0.25">
      <c r="A294" s="33" t="s">
        <v>489</v>
      </c>
      <c r="B294" s="34" t="s">
        <v>561</v>
      </c>
      <c r="C294" s="35" t="s">
        <v>562</v>
      </c>
      <c r="D294" s="43">
        <v>0</v>
      </c>
      <c r="E294" s="52">
        <v>0</v>
      </c>
      <c r="F294" s="61">
        <v>0</v>
      </c>
      <c r="G294" s="61">
        <f t="shared" si="26"/>
        <v>0</v>
      </c>
      <c r="H294" s="43">
        <f t="shared" si="25"/>
        <v>0</v>
      </c>
      <c r="I294" s="43">
        <f t="shared" si="24"/>
        <v>5.3972050000000001E-2</v>
      </c>
      <c r="J294" s="61">
        <v>0</v>
      </c>
      <c r="K294" s="61">
        <v>0</v>
      </c>
      <c r="L294" s="61">
        <v>0</v>
      </c>
      <c r="M294" s="61">
        <v>0</v>
      </c>
      <c r="N294" s="61">
        <v>0</v>
      </c>
      <c r="O294" s="61">
        <v>5.3972050000000001E-2</v>
      </c>
      <c r="P294" s="61">
        <v>0</v>
      </c>
      <c r="Q294" s="64">
        <v>0</v>
      </c>
      <c r="R294" s="61">
        <v>0</v>
      </c>
      <c r="S294" s="61">
        <f t="shared" si="27"/>
        <v>-5.3972050000000001E-2</v>
      </c>
      <c r="T294" s="61">
        <f t="shared" si="28"/>
        <v>5.3972050000000001E-2</v>
      </c>
      <c r="U294" s="67">
        <v>100</v>
      </c>
      <c r="V294" s="57" t="s">
        <v>796</v>
      </c>
    </row>
    <row r="295" spans="1:22" ht="30" x14ac:dyDescent="0.25">
      <c r="A295" s="33" t="s">
        <v>489</v>
      </c>
      <c r="B295" s="34" t="s">
        <v>563</v>
      </c>
      <c r="C295" s="35" t="s">
        <v>564</v>
      </c>
      <c r="D295" s="43">
        <v>0</v>
      </c>
      <c r="E295" s="52">
        <v>0</v>
      </c>
      <c r="F295" s="61">
        <v>0</v>
      </c>
      <c r="G295" s="61">
        <f t="shared" si="26"/>
        <v>0</v>
      </c>
      <c r="H295" s="43">
        <f t="shared" si="25"/>
        <v>0</v>
      </c>
      <c r="I295" s="43">
        <f t="shared" si="24"/>
        <v>2.4054739999999998E-2</v>
      </c>
      <c r="J295" s="61">
        <v>0</v>
      </c>
      <c r="K295" s="61">
        <v>0</v>
      </c>
      <c r="L295" s="61">
        <v>0</v>
      </c>
      <c r="M295" s="61">
        <v>0</v>
      </c>
      <c r="N295" s="61">
        <v>0</v>
      </c>
      <c r="O295" s="61">
        <v>2.4054739999999998E-2</v>
      </c>
      <c r="P295" s="61">
        <v>0</v>
      </c>
      <c r="Q295" s="64">
        <v>0</v>
      </c>
      <c r="R295" s="61">
        <v>0</v>
      </c>
      <c r="S295" s="61">
        <f t="shared" si="27"/>
        <v>-2.4054739999999998E-2</v>
      </c>
      <c r="T295" s="61">
        <f t="shared" si="28"/>
        <v>2.4054739999999998E-2</v>
      </c>
      <c r="U295" s="67">
        <v>100</v>
      </c>
      <c r="V295" s="57" t="s">
        <v>796</v>
      </c>
    </row>
    <row r="296" spans="1:22" ht="30" x14ac:dyDescent="0.25">
      <c r="A296" s="33" t="s">
        <v>489</v>
      </c>
      <c r="B296" s="34" t="s">
        <v>565</v>
      </c>
      <c r="C296" s="35" t="s">
        <v>566</v>
      </c>
      <c r="D296" s="43">
        <v>0</v>
      </c>
      <c r="E296" s="52">
        <v>0</v>
      </c>
      <c r="F296" s="61">
        <v>0</v>
      </c>
      <c r="G296" s="61">
        <f t="shared" si="26"/>
        <v>0</v>
      </c>
      <c r="H296" s="43">
        <f t="shared" si="25"/>
        <v>0</v>
      </c>
      <c r="I296" s="43">
        <f t="shared" si="24"/>
        <v>0.34084928999999997</v>
      </c>
      <c r="J296" s="61">
        <v>0</v>
      </c>
      <c r="K296" s="61">
        <v>0</v>
      </c>
      <c r="L296" s="61">
        <v>0</v>
      </c>
      <c r="M296" s="61">
        <v>0</v>
      </c>
      <c r="N296" s="61">
        <v>0</v>
      </c>
      <c r="O296" s="61">
        <v>0.34084928999999997</v>
      </c>
      <c r="P296" s="61">
        <v>0</v>
      </c>
      <c r="Q296" s="64">
        <v>0</v>
      </c>
      <c r="R296" s="61">
        <v>0</v>
      </c>
      <c r="S296" s="61">
        <f t="shared" si="27"/>
        <v>-0.34084928999999997</v>
      </c>
      <c r="T296" s="61">
        <f t="shared" si="28"/>
        <v>0.34084928999999997</v>
      </c>
      <c r="U296" s="67">
        <v>100</v>
      </c>
      <c r="V296" s="57" t="s">
        <v>796</v>
      </c>
    </row>
    <row r="297" spans="1:22" ht="30" x14ac:dyDescent="0.25">
      <c r="A297" s="33" t="s">
        <v>489</v>
      </c>
      <c r="B297" s="34" t="s">
        <v>567</v>
      </c>
      <c r="C297" s="35" t="s">
        <v>568</v>
      </c>
      <c r="D297" s="43">
        <v>0</v>
      </c>
      <c r="E297" s="52">
        <v>0</v>
      </c>
      <c r="F297" s="61">
        <v>0</v>
      </c>
      <c r="G297" s="61">
        <f t="shared" si="26"/>
        <v>0</v>
      </c>
      <c r="H297" s="43">
        <f t="shared" si="25"/>
        <v>0</v>
      </c>
      <c r="I297" s="43">
        <f t="shared" si="24"/>
        <v>6.0329239999999999E-2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6.0329239999999999E-2</v>
      </c>
      <c r="P297" s="61">
        <v>0</v>
      </c>
      <c r="Q297" s="64">
        <v>0</v>
      </c>
      <c r="R297" s="61">
        <v>0</v>
      </c>
      <c r="S297" s="61">
        <f t="shared" si="27"/>
        <v>-6.0329239999999999E-2</v>
      </c>
      <c r="T297" s="61">
        <f t="shared" si="28"/>
        <v>6.0329239999999999E-2</v>
      </c>
      <c r="U297" s="67">
        <v>100</v>
      </c>
      <c r="V297" s="57" t="s">
        <v>796</v>
      </c>
    </row>
    <row r="298" spans="1:22" ht="30" x14ac:dyDescent="0.25">
      <c r="A298" s="33" t="s">
        <v>489</v>
      </c>
      <c r="B298" s="34" t="s">
        <v>569</v>
      </c>
      <c r="C298" s="35" t="s">
        <v>570</v>
      </c>
      <c r="D298" s="43">
        <v>0</v>
      </c>
      <c r="E298" s="52">
        <v>0</v>
      </c>
      <c r="F298" s="61">
        <v>0</v>
      </c>
      <c r="G298" s="61">
        <f t="shared" si="26"/>
        <v>0</v>
      </c>
      <c r="H298" s="43">
        <f t="shared" si="25"/>
        <v>0</v>
      </c>
      <c r="I298" s="43">
        <f t="shared" si="24"/>
        <v>0.16183011</v>
      </c>
      <c r="J298" s="61"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4">
        <v>0.16183011</v>
      </c>
      <c r="R298" s="61">
        <v>0</v>
      </c>
      <c r="S298" s="61">
        <f t="shared" si="27"/>
        <v>-0.16183011</v>
      </c>
      <c r="T298" s="61">
        <f t="shared" si="28"/>
        <v>0.16183011</v>
      </c>
      <c r="U298" s="67">
        <v>100</v>
      </c>
      <c r="V298" s="57" t="s">
        <v>796</v>
      </c>
    </row>
    <row r="299" spans="1:22" ht="30" x14ac:dyDescent="0.25">
      <c r="A299" s="20" t="s">
        <v>489</v>
      </c>
      <c r="B299" s="21" t="s">
        <v>571</v>
      </c>
      <c r="C299" s="22" t="s">
        <v>572</v>
      </c>
      <c r="D299" s="43">
        <v>0.13899</v>
      </c>
      <c r="E299" s="52">
        <v>0</v>
      </c>
      <c r="F299" s="61">
        <v>0</v>
      </c>
      <c r="G299" s="61">
        <f t="shared" si="26"/>
        <v>0.9090180000000001</v>
      </c>
      <c r="H299" s="43">
        <f t="shared" si="25"/>
        <v>0.9090180000000001</v>
      </c>
      <c r="I299" s="43">
        <f t="shared" si="24"/>
        <v>0.62162680999999997</v>
      </c>
      <c r="J299" s="61">
        <v>8.9855999999999991E-2</v>
      </c>
      <c r="K299" s="61">
        <v>0</v>
      </c>
      <c r="L299" s="61">
        <v>0.81916200000000006</v>
      </c>
      <c r="M299" s="61">
        <v>0</v>
      </c>
      <c r="N299" s="61">
        <v>0</v>
      </c>
      <c r="O299" s="61">
        <v>0</v>
      </c>
      <c r="P299" s="61">
        <v>0</v>
      </c>
      <c r="Q299" s="64">
        <v>0.62162680999999997</v>
      </c>
      <c r="R299" s="61">
        <v>0</v>
      </c>
      <c r="S299" s="61">
        <f t="shared" si="27"/>
        <v>0.28739119000000013</v>
      </c>
      <c r="T299" s="61">
        <f t="shared" si="28"/>
        <v>-0.28739119000000013</v>
      </c>
      <c r="U299" s="67">
        <v>-31.615566468430778</v>
      </c>
      <c r="V299" s="57" t="s">
        <v>799</v>
      </c>
    </row>
    <row r="300" spans="1:22" ht="30" x14ac:dyDescent="0.25">
      <c r="A300" s="20" t="s">
        <v>489</v>
      </c>
      <c r="B300" s="21" t="s">
        <v>573</v>
      </c>
      <c r="C300" s="22" t="s">
        <v>574</v>
      </c>
      <c r="D300" s="43">
        <v>9.64E-2</v>
      </c>
      <c r="E300" s="52">
        <v>0</v>
      </c>
      <c r="F300" s="61">
        <v>0</v>
      </c>
      <c r="G300" s="61">
        <f t="shared" si="26"/>
        <v>0.63044800000000001</v>
      </c>
      <c r="H300" s="43">
        <f t="shared" si="25"/>
        <v>0.63044800000000001</v>
      </c>
      <c r="I300" s="43">
        <f t="shared" si="24"/>
        <v>0.38971843</v>
      </c>
      <c r="J300" s="61">
        <v>6.3958000000000001E-2</v>
      </c>
      <c r="K300" s="61">
        <v>0</v>
      </c>
      <c r="L300" s="61">
        <v>0.56649000000000005</v>
      </c>
      <c r="M300" s="61">
        <v>0</v>
      </c>
      <c r="N300" s="61">
        <v>0</v>
      </c>
      <c r="O300" s="61">
        <v>0</v>
      </c>
      <c r="P300" s="61">
        <v>0</v>
      </c>
      <c r="Q300" s="64">
        <v>0.38971843</v>
      </c>
      <c r="R300" s="61">
        <v>0</v>
      </c>
      <c r="S300" s="61">
        <f t="shared" si="27"/>
        <v>0.24072957</v>
      </c>
      <c r="T300" s="61">
        <f t="shared" si="28"/>
        <v>-0.24072957</v>
      </c>
      <c r="U300" s="67">
        <v>-38.183889868791717</v>
      </c>
      <c r="V300" s="57" t="s">
        <v>799</v>
      </c>
    </row>
    <row r="301" spans="1:22" ht="30" x14ac:dyDescent="0.25">
      <c r="A301" s="20" t="s">
        <v>489</v>
      </c>
      <c r="B301" s="21" t="s">
        <v>575</v>
      </c>
      <c r="C301" s="22" t="s">
        <v>576</v>
      </c>
      <c r="D301" s="43">
        <v>4.4540000000000003E-2</v>
      </c>
      <c r="E301" s="52">
        <v>0</v>
      </c>
      <c r="F301" s="61">
        <v>0</v>
      </c>
      <c r="G301" s="61">
        <f t="shared" si="26"/>
        <v>0.29131949999999995</v>
      </c>
      <c r="H301" s="43">
        <f t="shared" si="25"/>
        <v>0.29131949999999995</v>
      </c>
      <c r="I301" s="43">
        <f t="shared" si="24"/>
        <v>0.31148887000000003</v>
      </c>
      <c r="J301" s="61">
        <v>1.7472000000000001E-2</v>
      </c>
      <c r="K301" s="61">
        <v>0</v>
      </c>
      <c r="L301" s="61">
        <v>0.27384749999999997</v>
      </c>
      <c r="M301" s="61">
        <v>0</v>
      </c>
      <c r="N301" s="61">
        <v>0</v>
      </c>
      <c r="O301" s="61">
        <v>0</v>
      </c>
      <c r="P301" s="61">
        <v>0</v>
      </c>
      <c r="Q301" s="64">
        <v>0.31148887000000003</v>
      </c>
      <c r="R301" s="61">
        <v>0</v>
      </c>
      <c r="S301" s="61">
        <f t="shared" si="27"/>
        <v>-2.0169370000000075E-2</v>
      </c>
      <c r="T301" s="61">
        <f t="shared" si="28"/>
        <v>2.0169370000000075E-2</v>
      </c>
      <c r="U301" s="67">
        <v>6.923453459174576</v>
      </c>
      <c r="V301" s="59" t="s">
        <v>795</v>
      </c>
    </row>
    <row r="302" spans="1:22" ht="30" x14ac:dyDescent="0.25">
      <c r="A302" s="20" t="s">
        <v>489</v>
      </c>
      <c r="B302" s="21" t="s">
        <v>577</v>
      </c>
      <c r="C302" s="22" t="s">
        <v>578</v>
      </c>
      <c r="D302" s="43">
        <v>3.7269999999999998E-2</v>
      </c>
      <c r="E302" s="52">
        <v>0</v>
      </c>
      <c r="F302" s="61">
        <v>0</v>
      </c>
      <c r="G302" s="61">
        <f t="shared" si="26"/>
        <v>0.243757</v>
      </c>
      <c r="H302" s="43">
        <f t="shared" si="25"/>
        <v>0.243757</v>
      </c>
      <c r="I302" s="43">
        <f t="shared" si="24"/>
        <v>0.20483183999999999</v>
      </c>
      <c r="J302" s="61">
        <v>2.2620000000000001E-2</v>
      </c>
      <c r="K302" s="61">
        <v>0</v>
      </c>
      <c r="L302" s="61">
        <v>0.221137</v>
      </c>
      <c r="M302" s="61">
        <v>0</v>
      </c>
      <c r="N302" s="61">
        <v>0</v>
      </c>
      <c r="O302" s="61">
        <v>0.20483183999999999</v>
      </c>
      <c r="P302" s="61">
        <v>0</v>
      </c>
      <c r="Q302" s="64">
        <v>0</v>
      </c>
      <c r="R302" s="61">
        <v>0</v>
      </c>
      <c r="S302" s="61">
        <f t="shared" si="27"/>
        <v>3.8925160000000014E-2</v>
      </c>
      <c r="T302" s="61">
        <f t="shared" si="28"/>
        <v>-3.8925160000000014E-2</v>
      </c>
      <c r="U302" s="67">
        <v>-15.968837817990874</v>
      </c>
      <c r="V302" s="57" t="s">
        <v>799</v>
      </c>
    </row>
    <row r="303" spans="1:22" ht="30" x14ac:dyDescent="0.25">
      <c r="A303" s="20" t="s">
        <v>489</v>
      </c>
      <c r="B303" s="21" t="s">
        <v>579</v>
      </c>
      <c r="C303" s="22" t="s">
        <v>580</v>
      </c>
      <c r="D303" s="43">
        <v>3.9469999999999998E-2</v>
      </c>
      <c r="E303" s="52">
        <v>0</v>
      </c>
      <c r="F303" s="61">
        <v>0</v>
      </c>
      <c r="G303" s="61">
        <f t="shared" si="26"/>
        <v>0.25813399999999997</v>
      </c>
      <c r="H303" s="43">
        <f t="shared" si="25"/>
        <v>0.25813399999999997</v>
      </c>
      <c r="I303" s="43">
        <f t="shared" si="24"/>
        <v>0.26954873999999995</v>
      </c>
      <c r="J303" s="61">
        <v>1.8720000000000001E-2</v>
      </c>
      <c r="K303" s="61">
        <v>0</v>
      </c>
      <c r="L303" s="61">
        <v>0</v>
      </c>
      <c r="M303" s="61">
        <v>0</v>
      </c>
      <c r="N303" s="61">
        <v>0.23941399999999999</v>
      </c>
      <c r="O303" s="61">
        <v>0</v>
      </c>
      <c r="P303" s="61">
        <v>0</v>
      </c>
      <c r="Q303" s="64">
        <v>0.26954873999999995</v>
      </c>
      <c r="R303" s="61">
        <v>0</v>
      </c>
      <c r="S303" s="61">
        <f t="shared" si="27"/>
        <v>-1.1414739999999979E-2</v>
      </c>
      <c r="T303" s="61">
        <f t="shared" si="28"/>
        <v>1.1414739999999979E-2</v>
      </c>
      <c r="U303" s="67">
        <v>4.4220211208132127</v>
      </c>
      <c r="V303" s="57" t="s">
        <v>795</v>
      </c>
    </row>
    <row r="304" spans="1:22" ht="30" x14ac:dyDescent="0.25">
      <c r="A304" s="20" t="s">
        <v>489</v>
      </c>
      <c r="B304" s="21" t="s">
        <v>581</v>
      </c>
      <c r="C304" s="22" t="s">
        <v>582</v>
      </c>
      <c r="D304" s="43">
        <v>8.0210000000000004E-2</v>
      </c>
      <c r="E304" s="52">
        <v>0</v>
      </c>
      <c r="F304" s="61">
        <v>0</v>
      </c>
      <c r="G304" s="61">
        <f t="shared" si="26"/>
        <v>0.52454499999999993</v>
      </c>
      <c r="H304" s="43">
        <f t="shared" si="25"/>
        <v>0.52454499999999993</v>
      </c>
      <c r="I304" s="43">
        <f t="shared" si="24"/>
        <v>0.31882447000000003</v>
      </c>
      <c r="J304" s="61">
        <v>3.5880000000000002E-2</v>
      </c>
      <c r="K304" s="61">
        <v>0</v>
      </c>
      <c r="L304" s="61">
        <v>0</v>
      </c>
      <c r="M304" s="61">
        <v>0</v>
      </c>
      <c r="N304" s="61">
        <v>0.48866499999999996</v>
      </c>
      <c r="O304" s="61">
        <v>0</v>
      </c>
      <c r="P304" s="61">
        <v>0</v>
      </c>
      <c r="Q304" s="64">
        <v>0.31882447000000003</v>
      </c>
      <c r="R304" s="61">
        <v>0</v>
      </c>
      <c r="S304" s="61">
        <f t="shared" si="27"/>
        <v>0.2057205299999999</v>
      </c>
      <c r="T304" s="61">
        <f t="shared" si="28"/>
        <v>-0.2057205299999999</v>
      </c>
      <c r="U304" s="67">
        <v>-39.218852529334939</v>
      </c>
      <c r="V304" s="57" t="s">
        <v>801</v>
      </c>
    </row>
    <row r="305" spans="1:22" ht="30" x14ac:dyDescent="0.25">
      <c r="A305" s="20" t="s">
        <v>489</v>
      </c>
      <c r="B305" s="21" t="s">
        <v>583</v>
      </c>
      <c r="C305" s="22" t="s">
        <v>584</v>
      </c>
      <c r="D305" s="43">
        <v>3.6409999999999998E-2</v>
      </c>
      <c r="E305" s="52">
        <v>0</v>
      </c>
      <c r="F305" s="61">
        <v>0</v>
      </c>
      <c r="G305" s="61">
        <f t="shared" si="26"/>
        <v>0.23809499999999997</v>
      </c>
      <c r="H305" s="43">
        <f t="shared" si="25"/>
        <v>0.23809499999999997</v>
      </c>
      <c r="I305" s="43">
        <f t="shared" si="24"/>
        <v>0.23315996999999999</v>
      </c>
      <c r="J305" s="61">
        <v>1.7318E-2</v>
      </c>
      <c r="K305" s="61">
        <v>0</v>
      </c>
      <c r="L305" s="61">
        <v>0</v>
      </c>
      <c r="M305" s="61">
        <v>0</v>
      </c>
      <c r="N305" s="61">
        <v>0.22077699999999997</v>
      </c>
      <c r="O305" s="61">
        <v>0</v>
      </c>
      <c r="P305" s="61">
        <v>0</v>
      </c>
      <c r="Q305" s="64">
        <v>0.23315996999999999</v>
      </c>
      <c r="R305" s="61">
        <v>0</v>
      </c>
      <c r="S305" s="61">
        <f t="shared" si="27"/>
        <v>4.9350299999999792E-3</v>
      </c>
      <c r="T305" s="61">
        <f t="shared" si="28"/>
        <v>-4.9350299999999792E-3</v>
      </c>
      <c r="U305" s="67">
        <v>-2.0727146727146644</v>
      </c>
      <c r="V305" s="57" t="s">
        <v>795</v>
      </c>
    </row>
    <row r="306" spans="1:22" ht="30" x14ac:dyDescent="0.25">
      <c r="A306" s="20" t="s">
        <v>489</v>
      </c>
      <c r="B306" s="21" t="s">
        <v>585</v>
      </c>
      <c r="C306" s="22" t="s">
        <v>586</v>
      </c>
      <c r="D306" s="43">
        <v>2.7210000000000002E-2</v>
      </c>
      <c r="E306" s="52">
        <v>0</v>
      </c>
      <c r="F306" s="61">
        <v>0</v>
      </c>
      <c r="G306" s="61">
        <f t="shared" si="26"/>
        <v>0.17794199999999999</v>
      </c>
      <c r="H306" s="43">
        <f t="shared" si="25"/>
        <v>0.17794199999999999</v>
      </c>
      <c r="I306" s="43">
        <f t="shared" si="24"/>
        <v>0.19497688999999999</v>
      </c>
      <c r="J306" s="61">
        <v>1.6222999999999998E-2</v>
      </c>
      <c r="K306" s="61">
        <v>0</v>
      </c>
      <c r="L306" s="61">
        <v>0.161719</v>
      </c>
      <c r="M306" s="61">
        <v>0</v>
      </c>
      <c r="N306" s="61">
        <v>0</v>
      </c>
      <c r="O306" s="61">
        <v>0.19497688999999999</v>
      </c>
      <c r="P306" s="61">
        <v>0</v>
      </c>
      <c r="Q306" s="64">
        <v>0</v>
      </c>
      <c r="R306" s="61">
        <v>0</v>
      </c>
      <c r="S306" s="61">
        <f t="shared" si="27"/>
        <v>-1.7034889999999997E-2</v>
      </c>
      <c r="T306" s="61">
        <f t="shared" si="28"/>
        <v>1.7034889999999997E-2</v>
      </c>
      <c r="U306" s="67">
        <v>9.5732823054703218</v>
      </c>
      <c r="V306" s="57" t="s">
        <v>795</v>
      </c>
    </row>
    <row r="307" spans="1:22" ht="30" x14ac:dyDescent="0.25">
      <c r="A307" s="20" t="s">
        <v>489</v>
      </c>
      <c r="B307" s="21" t="s">
        <v>587</v>
      </c>
      <c r="C307" s="22" t="s">
        <v>588</v>
      </c>
      <c r="D307" s="43">
        <v>0</v>
      </c>
      <c r="E307" s="52">
        <v>0</v>
      </c>
      <c r="F307" s="61">
        <v>0</v>
      </c>
      <c r="G307" s="61">
        <f t="shared" si="26"/>
        <v>0</v>
      </c>
      <c r="H307" s="43">
        <f t="shared" si="25"/>
        <v>0</v>
      </c>
      <c r="I307" s="43">
        <f t="shared" si="24"/>
        <v>3.5333509999999999E-2</v>
      </c>
      <c r="J307" s="61">
        <v>0</v>
      </c>
      <c r="K307" s="61">
        <v>0</v>
      </c>
      <c r="L307" s="61">
        <v>0</v>
      </c>
      <c r="M307" s="61">
        <v>3.5333509999999999E-2</v>
      </c>
      <c r="N307" s="61">
        <v>0</v>
      </c>
      <c r="O307" s="61">
        <v>0</v>
      </c>
      <c r="P307" s="61">
        <v>0</v>
      </c>
      <c r="Q307" s="64">
        <v>0</v>
      </c>
      <c r="R307" s="61">
        <v>0</v>
      </c>
      <c r="S307" s="61">
        <f t="shared" si="27"/>
        <v>-3.5333509999999999E-2</v>
      </c>
      <c r="T307" s="61">
        <f t="shared" si="28"/>
        <v>3.5333509999999999E-2</v>
      </c>
      <c r="U307" s="67">
        <v>100</v>
      </c>
      <c r="V307" s="57" t="s">
        <v>804</v>
      </c>
    </row>
    <row r="308" spans="1:22" ht="30" x14ac:dyDescent="0.25">
      <c r="A308" s="20" t="s">
        <v>489</v>
      </c>
      <c r="B308" s="21" t="s">
        <v>589</v>
      </c>
      <c r="C308" s="22" t="s">
        <v>590</v>
      </c>
      <c r="D308" s="43">
        <v>0</v>
      </c>
      <c r="E308" s="52">
        <v>0</v>
      </c>
      <c r="F308" s="61">
        <v>0</v>
      </c>
      <c r="G308" s="61">
        <f t="shared" si="26"/>
        <v>0</v>
      </c>
      <c r="H308" s="43">
        <f t="shared" si="25"/>
        <v>0</v>
      </c>
      <c r="I308" s="43">
        <f t="shared" si="24"/>
        <v>9.3560969999999993E-2</v>
      </c>
      <c r="J308" s="61">
        <v>0</v>
      </c>
      <c r="K308" s="61">
        <v>0</v>
      </c>
      <c r="L308" s="61">
        <v>0</v>
      </c>
      <c r="M308" s="61">
        <v>9.3560969999999993E-2</v>
      </c>
      <c r="N308" s="61">
        <v>0</v>
      </c>
      <c r="O308" s="61">
        <v>0</v>
      </c>
      <c r="P308" s="61">
        <v>0</v>
      </c>
      <c r="Q308" s="64">
        <v>0</v>
      </c>
      <c r="R308" s="61">
        <v>0</v>
      </c>
      <c r="S308" s="61">
        <f t="shared" si="27"/>
        <v>-9.3560969999999993E-2</v>
      </c>
      <c r="T308" s="61">
        <f t="shared" si="28"/>
        <v>9.3560969999999993E-2</v>
      </c>
      <c r="U308" s="67">
        <v>100</v>
      </c>
      <c r="V308" s="57" t="s">
        <v>804</v>
      </c>
    </row>
    <row r="309" spans="1:22" ht="30" x14ac:dyDescent="0.25">
      <c r="A309" s="20" t="s">
        <v>489</v>
      </c>
      <c r="B309" s="21" t="s">
        <v>591</v>
      </c>
      <c r="C309" s="22" t="s">
        <v>592</v>
      </c>
      <c r="D309" s="43">
        <v>0</v>
      </c>
      <c r="E309" s="52">
        <v>0</v>
      </c>
      <c r="F309" s="61">
        <v>0</v>
      </c>
      <c r="G309" s="61">
        <f t="shared" si="26"/>
        <v>0</v>
      </c>
      <c r="H309" s="43">
        <f t="shared" si="25"/>
        <v>0</v>
      </c>
      <c r="I309" s="43">
        <f t="shared" si="24"/>
        <v>0.11311338000000001</v>
      </c>
      <c r="J309" s="61">
        <v>0</v>
      </c>
      <c r="K309" s="61">
        <v>0</v>
      </c>
      <c r="L309" s="61">
        <v>0</v>
      </c>
      <c r="M309" s="61">
        <v>0</v>
      </c>
      <c r="N309" s="61">
        <v>0</v>
      </c>
      <c r="O309" s="61">
        <v>0.11311338000000001</v>
      </c>
      <c r="P309" s="61">
        <v>0</v>
      </c>
      <c r="Q309" s="64">
        <v>0</v>
      </c>
      <c r="R309" s="61">
        <v>0</v>
      </c>
      <c r="S309" s="61">
        <f t="shared" si="27"/>
        <v>-0.11311338000000001</v>
      </c>
      <c r="T309" s="61">
        <f t="shared" si="28"/>
        <v>0.11311338000000001</v>
      </c>
      <c r="U309" s="67">
        <v>100</v>
      </c>
      <c r="V309" s="57" t="s">
        <v>796</v>
      </c>
    </row>
    <row r="310" spans="1:22" ht="30" x14ac:dyDescent="0.25">
      <c r="A310" s="20" t="s">
        <v>489</v>
      </c>
      <c r="B310" s="21" t="s">
        <v>593</v>
      </c>
      <c r="C310" s="22" t="s">
        <v>594</v>
      </c>
      <c r="D310" s="43">
        <v>0</v>
      </c>
      <c r="E310" s="52">
        <v>0</v>
      </c>
      <c r="F310" s="61">
        <v>0</v>
      </c>
      <c r="G310" s="61">
        <f t="shared" si="26"/>
        <v>0</v>
      </c>
      <c r="H310" s="43">
        <f t="shared" si="25"/>
        <v>0</v>
      </c>
      <c r="I310" s="43">
        <f t="shared" si="24"/>
        <v>0.19507607000000002</v>
      </c>
      <c r="J310" s="61">
        <v>0</v>
      </c>
      <c r="K310" s="61">
        <v>0</v>
      </c>
      <c r="L310" s="61">
        <v>0</v>
      </c>
      <c r="M310" s="61">
        <v>0</v>
      </c>
      <c r="N310" s="61">
        <v>0</v>
      </c>
      <c r="O310" s="61">
        <v>0.19507607000000002</v>
      </c>
      <c r="P310" s="61">
        <v>0</v>
      </c>
      <c r="Q310" s="64">
        <v>0</v>
      </c>
      <c r="R310" s="61">
        <v>0</v>
      </c>
      <c r="S310" s="61">
        <f t="shared" si="27"/>
        <v>-0.19507607000000002</v>
      </c>
      <c r="T310" s="61">
        <f t="shared" si="28"/>
        <v>0.19507607000000002</v>
      </c>
      <c r="U310" s="67">
        <v>100</v>
      </c>
      <c r="V310" s="57" t="s">
        <v>796</v>
      </c>
    </row>
    <row r="311" spans="1:22" x14ac:dyDescent="0.25">
      <c r="A311" s="20" t="s">
        <v>489</v>
      </c>
      <c r="B311" s="21" t="s">
        <v>595</v>
      </c>
      <c r="C311" s="22" t="s">
        <v>596</v>
      </c>
      <c r="D311" s="43">
        <v>0</v>
      </c>
      <c r="E311" s="52">
        <v>0</v>
      </c>
      <c r="F311" s="61">
        <v>0</v>
      </c>
      <c r="G311" s="61">
        <f t="shared" si="26"/>
        <v>0</v>
      </c>
      <c r="H311" s="43">
        <f t="shared" si="25"/>
        <v>0</v>
      </c>
      <c r="I311" s="43">
        <f t="shared" si="24"/>
        <v>0.3242312</v>
      </c>
      <c r="J311" s="61">
        <v>0</v>
      </c>
      <c r="K311" s="61">
        <v>0</v>
      </c>
      <c r="L311" s="61">
        <v>0</v>
      </c>
      <c r="M311" s="61">
        <v>0</v>
      </c>
      <c r="N311" s="61">
        <v>0</v>
      </c>
      <c r="O311" s="61">
        <v>0</v>
      </c>
      <c r="P311" s="61">
        <v>0</v>
      </c>
      <c r="Q311" s="64">
        <v>0.3242312</v>
      </c>
      <c r="R311" s="61">
        <v>0</v>
      </c>
      <c r="S311" s="61">
        <f t="shared" si="27"/>
        <v>-0.3242312</v>
      </c>
      <c r="T311" s="61">
        <f t="shared" si="28"/>
        <v>0.3242312</v>
      </c>
      <c r="U311" s="67">
        <v>100</v>
      </c>
      <c r="V311" s="57" t="s">
        <v>804</v>
      </c>
    </row>
    <row r="312" spans="1:22" ht="30" x14ac:dyDescent="0.25">
      <c r="A312" s="20" t="s">
        <v>489</v>
      </c>
      <c r="B312" s="21" t="s">
        <v>597</v>
      </c>
      <c r="C312" s="22" t="s">
        <v>598</v>
      </c>
      <c r="D312" s="43">
        <v>0</v>
      </c>
      <c r="E312" s="52">
        <v>0</v>
      </c>
      <c r="F312" s="61">
        <v>0</v>
      </c>
      <c r="G312" s="61">
        <f t="shared" si="26"/>
        <v>0</v>
      </c>
      <c r="H312" s="43">
        <f t="shared" si="25"/>
        <v>0</v>
      </c>
      <c r="I312" s="43">
        <f t="shared" si="24"/>
        <v>0.22486278000000001</v>
      </c>
      <c r="J312" s="61">
        <v>0</v>
      </c>
      <c r="K312" s="61">
        <v>0</v>
      </c>
      <c r="L312" s="61">
        <v>0</v>
      </c>
      <c r="M312" s="61">
        <v>0</v>
      </c>
      <c r="N312" s="61">
        <v>0</v>
      </c>
      <c r="O312" s="61">
        <v>0</v>
      </c>
      <c r="P312" s="61">
        <v>0</v>
      </c>
      <c r="Q312" s="64">
        <v>0.22486278000000001</v>
      </c>
      <c r="R312" s="61">
        <v>0</v>
      </c>
      <c r="S312" s="61">
        <f t="shared" si="27"/>
        <v>-0.22486278000000001</v>
      </c>
      <c r="T312" s="61">
        <f t="shared" si="28"/>
        <v>0.22486278000000001</v>
      </c>
      <c r="U312" s="67">
        <v>100</v>
      </c>
      <c r="V312" s="57" t="s">
        <v>802</v>
      </c>
    </row>
    <row r="313" spans="1:22" ht="30" x14ac:dyDescent="0.25">
      <c r="A313" s="20" t="s">
        <v>489</v>
      </c>
      <c r="B313" s="21" t="s">
        <v>599</v>
      </c>
      <c r="C313" s="22" t="s">
        <v>600</v>
      </c>
      <c r="D313" s="43">
        <v>0</v>
      </c>
      <c r="E313" s="52">
        <v>0</v>
      </c>
      <c r="F313" s="61">
        <v>0</v>
      </c>
      <c r="G313" s="61">
        <f t="shared" si="26"/>
        <v>0</v>
      </c>
      <c r="H313" s="43">
        <f t="shared" si="25"/>
        <v>0</v>
      </c>
      <c r="I313" s="43">
        <f t="shared" si="24"/>
        <v>0.45676669000000003</v>
      </c>
      <c r="J313" s="61">
        <v>0</v>
      </c>
      <c r="K313" s="61">
        <v>0</v>
      </c>
      <c r="L313" s="61">
        <v>0</v>
      </c>
      <c r="M313" s="61">
        <v>0</v>
      </c>
      <c r="N313" s="61">
        <v>0</v>
      </c>
      <c r="O313" s="61">
        <v>0</v>
      </c>
      <c r="P313" s="61">
        <v>0</v>
      </c>
      <c r="Q313" s="64">
        <v>0.45676669000000003</v>
      </c>
      <c r="R313" s="61">
        <v>0</v>
      </c>
      <c r="S313" s="61">
        <f t="shared" si="27"/>
        <v>-0.45676669000000003</v>
      </c>
      <c r="T313" s="61">
        <f t="shared" si="28"/>
        <v>0.45676669000000003</v>
      </c>
      <c r="U313" s="67">
        <v>100</v>
      </c>
      <c r="V313" s="57" t="s">
        <v>804</v>
      </c>
    </row>
    <row r="314" spans="1:22" x14ac:dyDescent="0.25">
      <c r="A314" s="20" t="s">
        <v>489</v>
      </c>
      <c r="B314" s="21" t="s">
        <v>601</v>
      </c>
      <c r="C314" s="22" t="s">
        <v>602</v>
      </c>
      <c r="D314" s="43">
        <v>0</v>
      </c>
      <c r="E314" s="52">
        <v>0</v>
      </c>
      <c r="F314" s="61">
        <v>0</v>
      </c>
      <c r="G314" s="61">
        <f t="shared" si="26"/>
        <v>0</v>
      </c>
      <c r="H314" s="43">
        <f t="shared" si="25"/>
        <v>0</v>
      </c>
      <c r="I314" s="43">
        <f t="shared" si="24"/>
        <v>7.0664160000000004E-2</v>
      </c>
      <c r="J314" s="61">
        <v>0</v>
      </c>
      <c r="K314" s="61">
        <v>0</v>
      </c>
      <c r="L314" s="61">
        <v>0</v>
      </c>
      <c r="M314" s="61">
        <v>0</v>
      </c>
      <c r="N314" s="61">
        <v>0</v>
      </c>
      <c r="O314" s="61">
        <v>0</v>
      </c>
      <c r="P314" s="61">
        <v>0</v>
      </c>
      <c r="Q314" s="64">
        <v>7.0664160000000004E-2</v>
      </c>
      <c r="R314" s="61">
        <v>0</v>
      </c>
      <c r="S314" s="61">
        <f t="shared" si="27"/>
        <v>-7.0664160000000004E-2</v>
      </c>
      <c r="T314" s="61">
        <f t="shared" si="28"/>
        <v>7.0664160000000004E-2</v>
      </c>
      <c r="U314" s="67">
        <v>100</v>
      </c>
      <c r="V314" s="57" t="s">
        <v>804</v>
      </c>
    </row>
    <row r="315" spans="1:22" ht="30" x14ac:dyDescent="0.25">
      <c r="A315" s="20" t="s">
        <v>489</v>
      </c>
      <c r="B315" s="21" t="s">
        <v>603</v>
      </c>
      <c r="C315" s="22" t="s">
        <v>604</v>
      </c>
      <c r="D315" s="43">
        <v>0</v>
      </c>
      <c r="E315" s="52">
        <v>0</v>
      </c>
      <c r="F315" s="61">
        <v>0</v>
      </c>
      <c r="G315" s="61">
        <f t="shared" si="26"/>
        <v>0</v>
      </c>
      <c r="H315" s="43">
        <f t="shared" si="25"/>
        <v>0</v>
      </c>
      <c r="I315" s="43">
        <f t="shared" si="24"/>
        <v>0.21644450000000001</v>
      </c>
      <c r="J315" s="61">
        <v>0</v>
      </c>
      <c r="K315" s="61">
        <v>0</v>
      </c>
      <c r="L315" s="61">
        <v>0</v>
      </c>
      <c r="M315" s="61">
        <v>0</v>
      </c>
      <c r="N315" s="61">
        <v>0</v>
      </c>
      <c r="O315" s="61">
        <v>0</v>
      </c>
      <c r="P315" s="61">
        <v>0</v>
      </c>
      <c r="Q315" s="64">
        <v>0.21644450000000001</v>
      </c>
      <c r="R315" s="61">
        <v>0</v>
      </c>
      <c r="S315" s="61">
        <f t="shared" si="27"/>
        <v>-0.21644450000000001</v>
      </c>
      <c r="T315" s="61">
        <f t="shared" si="28"/>
        <v>0.21644450000000001</v>
      </c>
      <c r="U315" s="67">
        <v>100</v>
      </c>
      <c r="V315" s="57" t="s">
        <v>802</v>
      </c>
    </row>
    <row r="316" spans="1:22" ht="30" x14ac:dyDescent="0.25">
      <c r="A316" s="20" t="s">
        <v>489</v>
      </c>
      <c r="B316" s="21" t="s">
        <v>605</v>
      </c>
      <c r="C316" s="22" t="s">
        <v>606</v>
      </c>
      <c r="D316" s="43">
        <v>0.20338000000000001</v>
      </c>
      <c r="E316" s="52">
        <v>0</v>
      </c>
      <c r="F316" s="61">
        <v>0</v>
      </c>
      <c r="G316" s="61">
        <f t="shared" si="26"/>
        <v>1.3301070000000002</v>
      </c>
      <c r="H316" s="43">
        <f t="shared" si="25"/>
        <v>1.3301070000000002</v>
      </c>
      <c r="I316" s="43">
        <f t="shared" si="24"/>
        <v>0</v>
      </c>
      <c r="J316" s="61">
        <v>5.0483E-2</v>
      </c>
      <c r="K316" s="61">
        <v>0</v>
      </c>
      <c r="L316" s="61">
        <v>1.2796240000000001</v>
      </c>
      <c r="M316" s="61">
        <v>0</v>
      </c>
      <c r="N316" s="61">
        <v>0</v>
      </c>
      <c r="O316" s="61">
        <v>0</v>
      </c>
      <c r="P316" s="61">
        <v>0</v>
      </c>
      <c r="Q316" s="64">
        <v>0</v>
      </c>
      <c r="R316" s="61">
        <v>0</v>
      </c>
      <c r="S316" s="61">
        <f t="shared" si="27"/>
        <v>1.3301070000000002</v>
      </c>
      <c r="T316" s="61">
        <f t="shared" si="28"/>
        <v>-1.3301070000000002</v>
      </c>
      <c r="U316" s="67">
        <v>-100</v>
      </c>
      <c r="V316" s="59" t="s">
        <v>795</v>
      </c>
    </row>
    <row r="317" spans="1:22" ht="30" x14ac:dyDescent="0.25">
      <c r="A317" s="20" t="s">
        <v>489</v>
      </c>
      <c r="B317" s="21" t="s">
        <v>607</v>
      </c>
      <c r="C317" s="22" t="s">
        <v>608</v>
      </c>
      <c r="D317" s="43">
        <v>9.6769999999999995E-2</v>
      </c>
      <c r="E317" s="52">
        <v>0</v>
      </c>
      <c r="F317" s="61">
        <v>0</v>
      </c>
      <c r="G317" s="61">
        <f t="shared" si="26"/>
        <v>0.63285000000000002</v>
      </c>
      <c r="H317" s="43">
        <f t="shared" si="25"/>
        <v>0.63285000000000002</v>
      </c>
      <c r="I317" s="43">
        <f t="shared" si="24"/>
        <v>0.29267233999999998</v>
      </c>
      <c r="J317" s="61">
        <v>4.4229999999999998E-2</v>
      </c>
      <c r="K317" s="61">
        <v>0</v>
      </c>
      <c r="L317" s="61">
        <v>0</v>
      </c>
      <c r="M317" s="61">
        <v>0</v>
      </c>
      <c r="N317" s="61">
        <v>0.58862000000000003</v>
      </c>
      <c r="O317" s="61">
        <v>0</v>
      </c>
      <c r="P317" s="61">
        <v>0</v>
      </c>
      <c r="Q317" s="64">
        <v>0.29267233999999998</v>
      </c>
      <c r="R317" s="61">
        <v>0</v>
      </c>
      <c r="S317" s="61">
        <f t="shared" si="27"/>
        <v>0.34017766000000005</v>
      </c>
      <c r="T317" s="61">
        <f t="shared" si="28"/>
        <v>-0.34017766000000005</v>
      </c>
      <c r="U317" s="67">
        <v>-53.753284348581822</v>
      </c>
      <c r="V317" s="59" t="s">
        <v>799</v>
      </c>
    </row>
    <row r="318" spans="1:22" ht="30" x14ac:dyDescent="0.25">
      <c r="A318" s="20" t="s">
        <v>489</v>
      </c>
      <c r="B318" s="21" t="s">
        <v>609</v>
      </c>
      <c r="C318" s="22" t="s">
        <v>610</v>
      </c>
      <c r="D318" s="43">
        <v>0.26240999999999998</v>
      </c>
      <c r="E318" s="52">
        <v>0</v>
      </c>
      <c r="F318" s="61">
        <v>0</v>
      </c>
      <c r="G318" s="61">
        <f t="shared" si="26"/>
        <v>1.71617</v>
      </c>
      <c r="H318" s="43">
        <f t="shared" si="25"/>
        <v>1.71617</v>
      </c>
      <c r="I318" s="43">
        <f t="shared" si="24"/>
        <v>1.95594427</v>
      </c>
      <c r="J318" s="61">
        <v>5.323E-2</v>
      </c>
      <c r="K318" s="61">
        <v>0</v>
      </c>
      <c r="L318" s="61">
        <v>0</v>
      </c>
      <c r="M318" s="61">
        <v>0</v>
      </c>
      <c r="N318" s="61">
        <v>1.6629400000000001</v>
      </c>
      <c r="O318" s="61">
        <v>0</v>
      </c>
      <c r="P318" s="61">
        <v>0</v>
      </c>
      <c r="Q318" s="64">
        <v>1.95594427</v>
      </c>
      <c r="R318" s="61">
        <v>0</v>
      </c>
      <c r="S318" s="61">
        <f t="shared" si="27"/>
        <v>-0.23977427000000007</v>
      </c>
      <c r="T318" s="61">
        <f t="shared" si="28"/>
        <v>0.23977427000000007</v>
      </c>
      <c r="U318" s="67">
        <v>13.971475436582628</v>
      </c>
      <c r="V318" s="59" t="s">
        <v>801</v>
      </c>
    </row>
    <row r="319" spans="1:22" ht="30" x14ac:dyDescent="0.25">
      <c r="A319" s="20" t="s">
        <v>489</v>
      </c>
      <c r="B319" s="21" t="s">
        <v>611</v>
      </c>
      <c r="C319" s="22" t="s">
        <v>612</v>
      </c>
      <c r="D319" s="43">
        <v>0.17962</v>
      </c>
      <c r="E319" s="52">
        <v>0</v>
      </c>
      <c r="F319" s="61">
        <v>0</v>
      </c>
      <c r="G319" s="61">
        <f t="shared" si="26"/>
        <v>1.1747100000000001</v>
      </c>
      <c r="H319" s="43">
        <f t="shared" si="25"/>
        <v>1.1747100000000001</v>
      </c>
      <c r="I319" s="43">
        <f t="shared" si="24"/>
        <v>0.57222611999999995</v>
      </c>
      <c r="J319" s="61">
        <v>4.9229999999999996E-2</v>
      </c>
      <c r="K319" s="61">
        <v>0</v>
      </c>
      <c r="L319" s="61">
        <v>0</v>
      </c>
      <c r="M319" s="61">
        <v>0</v>
      </c>
      <c r="N319" s="61">
        <v>1.12548</v>
      </c>
      <c r="O319" s="61">
        <v>0</v>
      </c>
      <c r="P319" s="61">
        <v>0</v>
      </c>
      <c r="Q319" s="64">
        <v>0.57222611999999995</v>
      </c>
      <c r="R319" s="61">
        <v>0</v>
      </c>
      <c r="S319" s="61">
        <f t="shared" si="27"/>
        <v>0.60248388000000019</v>
      </c>
      <c r="T319" s="61">
        <f t="shared" si="28"/>
        <v>-0.60248388000000019</v>
      </c>
      <c r="U319" s="67">
        <v>-51.28788211558598</v>
      </c>
      <c r="V319" s="59" t="s">
        <v>799</v>
      </c>
    </row>
    <row r="320" spans="1:22" ht="30" x14ac:dyDescent="0.25">
      <c r="A320" s="20" t="s">
        <v>489</v>
      </c>
      <c r="B320" s="21" t="s">
        <v>613</v>
      </c>
      <c r="C320" s="22" t="s">
        <v>614</v>
      </c>
      <c r="D320" s="43">
        <v>0.17441000000000001</v>
      </c>
      <c r="E320" s="52">
        <v>0</v>
      </c>
      <c r="F320" s="61">
        <v>0</v>
      </c>
      <c r="G320" s="61">
        <f t="shared" si="26"/>
        <v>1.1406350000000001</v>
      </c>
      <c r="H320" s="43">
        <f t="shared" si="25"/>
        <v>1.1406350000000001</v>
      </c>
      <c r="I320" s="43">
        <f t="shared" si="24"/>
        <v>1.2175583099999998</v>
      </c>
      <c r="J320" s="61">
        <v>4.8229999999999995E-2</v>
      </c>
      <c r="K320" s="61">
        <v>0</v>
      </c>
      <c r="L320" s="61">
        <v>0</v>
      </c>
      <c r="M320" s="61">
        <v>0</v>
      </c>
      <c r="N320" s="61">
        <v>1.0924050000000001</v>
      </c>
      <c r="O320" s="61">
        <v>0</v>
      </c>
      <c r="P320" s="61">
        <v>0</v>
      </c>
      <c r="Q320" s="64">
        <v>1.2175583099999998</v>
      </c>
      <c r="R320" s="61">
        <v>0</v>
      </c>
      <c r="S320" s="61">
        <f t="shared" si="27"/>
        <v>-7.6923309999999745E-2</v>
      </c>
      <c r="T320" s="61">
        <f t="shared" si="28"/>
        <v>7.6923309999999745E-2</v>
      </c>
      <c r="U320" s="67">
        <v>6.7439023000346072</v>
      </c>
      <c r="V320" s="59" t="s">
        <v>795</v>
      </c>
    </row>
    <row r="321" spans="1:22" ht="30" x14ac:dyDescent="0.25">
      <c r="A321" s="20" t="s">
        <v>489</v>
      </c>
      <c r="B321" s="21" t="s">
        <v>615</v>
      </c>
      <c r="C321" s="22" t="s">
        <v>616</v>
      </c>
      <c r="D321" s="43">
        <v>0.40310000000000001</v>
      </c>
      <c r="E321" s="52">
        <v>0</v>
      </c>
      <c r="F321" s="61">
        <v>0</v>
      </c>
      <c r="G321" s="61">
        <f t="shared" si="26"/>
        <v>2.6362750000000004</v>
      </c>
      <c r="H321" s="43">
        <f t="shared" si="25"/>
        <v>2.6362750000000004</v>
      </c>
      <c r="I321" s="43">
        <f t="shared" si="24"/>
        <v>1.9764743</v>
      </c>
      <c r="J321" s="61">
        <v>6.9980000000000001E-2</v>
      </c>
      <c r="K321" s="61">
        <v>0</v>
      </c>
      <c r="L321" s="61">
        <v>2.5662950000000002</v>
      </c>
      <c r="M321" s="61">
        <v>0</v>
      </c>
      <c r="N321" s="61">
        <v>0</v>
      </c>
      <c r="O321" s="61">
        <v>0</v>
      </c>
      <c r="P321" s="61">
        <v>0</v>
      </c>
      <c r="Q321" s="64">
        <v>1.9764743</v>
      </c>
      <c r="R321" s="61">
        <v>0</v>
      </c>
      <c r="S321" s="61">
        <f t="shared" si="27"/>
        <v>0.65980070000000035</v>
      </c>
      <c r="T321" s="61">
        <f t="shared" si="28"/>
        <v>-0.65980070000000035</v>
      </c>
      <c r="U321" s="67">
        <v>-25.027764554153126</v>
      </c>
      <c r="V321" s="59" t="s">
        <v>799</v>
      </c>
    </row>
    <row r="322" spans="1:22" ht="30" x14ac:dyDescent="0.25">
      <c r="A322" s="20" t="s">
        <v>489</v>
      </c>
      <c r="B322" s="21" t="s">
        <v>617</v>
      </c>
      <c r="C322" s="22" t="s">
        <v>618</v>
      </c>
      <c r="D322" s="43">
        <v>0.21426000000000001</v>
      </c>
      <c r="E322" s="52">
        <v>0.15856508</v>
      </c>
      <c r="F322" s="61">
        <v>0</v>
      </c>
      <c r="G322" s="61">
        <f t="shared" si="26"/>
        <v>1.24271792</v>
      </c>
      <c r="H322" s="43">
        <f t="shared" si="25"/>
        <v>1.4012830000000001</v>
      </c>
      <c r="I322" s="43">
        <f t="shared" si="24"/>
        <v>2.4516483899999999</v>
      </c>
      <c r="J322" s="61">
        <v>0.158558</v>
      </c>
      <c r="K322" s="61">
        <v>0</v>
      </c>
      <c r="L322" s="61">
        <v>1.2427250000000001</v>
      </c>
      <c r="M322" s="61">
        <v>0</v>
      </c>
      <c r="N322" s="61">
        <v>0</v>
      </c>
      <c r="O322" s="61">
        <v>0</v>
      </c>
      <c r="P322" s="61">
        <v>0</v>
      </c>
      <c r="Q322" s="64">
        <v>2.4516483899999999</v>
      </c>
      <c r="R322" s="61">
        <v>0</v>
      </c>
      <c r="S322" s="61">
        <f t="shared" si="27"/>
        <v>-1.2089304699999999</v>
      </c>
      <c r="T322" s="61">
        <f t="shared" si="28"/>
        <v>1.0503653899999998</v>
      </c>
      <c r="U322" s="67">
        <v>74.957406177053443</v>
      </c>
      <c r="V322" s="59" t="s">
        <v>801</v>
      </c>
    </row>
    <row r="323" spans="1:22" ht="30" x14ac:dyDescent="0.25">
      <c r="A323" s="20" t="s">
        <v>489</v>
      </c>
      <c r="B323" s="21" t="s">
        <v>619</v>
      </c>
      <c r="C323" s="22" t="s">
        <v>620</v>
      </c>
      <c r="D323" s="43">
        <v>0.15187</v>
      </c>
      <c r="E323" s="52">
        <v>9.8000489999999996E-2</v>
      </c>
      <c r="F323" s="61">
        <v>0</v>
      </c>
      <c r="G323" s="61">
        <f t="shared" si="26"/>
        <v>0.89523751000000007</v>
      </c>
      <c r="H323" s="43">
        <f t="shared" si="25"/>
        <v>0.99323800000000007</v>
      </c>
      <c r="I323" s="43">
        <f t="shared" si="24"/>
        <v>0</v>
      </c>
      <c r="J323" s="61">
        <v>9.8000000000000004E-2</v>
      </c>
      <c r="K323" s="61">
        <v>0</v>
      </c>
      <c r="L323" s="61">
        <v>0.89523800000000009</v>
      </c>
      <c r="M323" s="61">
        <v>0</v>
      </c>
      <c r="N323" s="61">
        <v>0</v>
      </c>
      <c r="O323" s="61">
        <v>0</v>
      </c>
      <c r="P323" s="61">
        <v>0</v>
      </c>
      <c r="Q323" s="64">
        <v>0</v>
      </c>
      <c r="R323" s="61">
        <v>0</v>
      </c>
      <c r="S323" s="61">
        <f t="shared" si="27"/>
        <v>0.89523751000000007</v>
      </c>
      <c r="T323" s="61">
        <f t="shared" si="28"/>
        <v>-0.99323800000000007</v>
      </c>
      <c r="U323" s="67">
        <v>-100</v>
      </c>
      <c r="V323" s="39" t="s">
        <v>800</v>
      </c>
    </row>
    <row r="324" spans="1:22" ht="30" x14ac:dyDescent="0.25">
      <c r="A324" s="20" t="s">
        <v>489</v>
      </c>
      <c r="B324" s="21" t="s">
        <v>621</v>
      </c>
      <c r="C324" s="22" t="s">
        <v>622</v>
      </c>
      <c r="D324" s="43">
        <v>0.1537</v>
      </c>
      <c r="E324" s="52">
        <v>0</v>
      </c>
      <c r="F324" s="61">
        <v>0</v>
      </c>
      <c r="G324" s="61">
        <f t="shared" si="26"/>
        <v>1.0052099999999999</v>
      </c>
      <c r="H324" s="43">
        <f t="shared" si="25"/>
        <v>1.0052099999999999</v>
      </c>
      <c r="I324" s="43">
        <f t="shared" si="24"/>
        <v>0</v>
      </c>
      <c r="J324" s="61">
        <v>5.4479999999999994E-2</v>
      </c>
      <c r="K324" s="61">
        <v>0</v>
      </c>
      <c r="L324" s="61">
        <v>0</v>
      </c>
      <c r="M324" s="61">
        <v>0</v>
      </c>
      <c r="N324" s="61">
        <v>0</v>
      </c>
      <c r="O324" s="61">
        <v>0</v>
      </c>
      <c r="P324" s="61">
        <v>0.95072999999999996</v>
      </c>
      <c r="Q324" s="64">
        <v>0</v>
      </c>
      <c r="R324" s="61">
        <v>0</v>
      </c>
      <c r="S324" s="61">
        <f t="shared" si="27"/>
        <v>1.0052099999999999</v>
      </c>
      <c r="T324" s="61">
        <f t="shared" si="28"/>
        <v>-1.0052099999999999</v>
      </c>
      <c r="U324" s="67">
        <v>-100</v>
      </c>
      <c r="V324" s="39" t="s">
        <v>800</v>
      </c>
    </row>
    <row r="325" spans="1:22" ht="30" x14ac:dyDescent="0.25">
      <c r="A325" s="20" t="s">
        <v>489</v>
      </c>
      <c r="B325" s="21" t="s">
        <v>623</v>
      </c>
      <c r="C325" s="22" t="s">
        <v>624</v>
      </c>
      <c r="D325" s="43">
        <v>0.25119000000000002</v>
      </c>
      <c r="E325" s="52">
        <v>0.40913769999999999</v>
      </c>
      <c r="F325" s="61">
        <v>0</v>
      </c>
      <c r="G325" s="61">
        <f t="shared" si="26"/>
        <v>-0.40913769999999999</v>
      </c>
      <c r="H325" s="43">
        <f t="shared" si="25"/>
        <v>0</v>
      </c>
      <c r="I325" s="43">
        <f t="shared" si="24"/>
        <v>0</v>
      </c>
      <c r="J325" s="61">
        <v>0</v>
      </c>
      <c r="K325" s="61">
        <v>0</v>
      </c>
      <c r="L325" s="61">
        <v>0</v>
      </c>
      <c r="M325" s="61">
        <v>0</v>
      </c>
      <c r="N325" s="61">
        <v>0</v>
      </c>
      <c r="O325" s="61">
        <v>0</v>
      </c>
      <c r="P325" s="61">
        <v>0</v>
      </c>
      <c r="Q325" s="64">
        <v>0</v>
      </c>
      <c r="R325" s="61">
        <v>0</v>
      </c>
      <c r="S325" s="61">
        <f t="shared" si="27"/>
        <v>-0.40913769999999999</v>
      </c>
      <c r="T325" s="61">
        <f t="shared" si="28"/>
        <v>0</v>
      </c>
      <c r="U325" s="67">
        <v>100</v>
      </c>
      <c r="V325" s="57" t="s">
        <v>805</v>
      </c>
    </row>
    <row r="326" spans="1:22" ht="30" x14ac:dyDescent="0.25">
      <c r="A326" s="20" t="s">
        <v>489</v>
      </c>
      <c r="B326" s="21" t="s">
        <v>625</v>
      </c>
      <c r="C326" s="22" t="s">
        <v>626</v>
      </c>
      <c r="D326" s="43">
        <v>0</v>
      </c>
      <c r="E326" s="52">
        <v>0</v>
      </c>
      <c r="F326" s="61">
        <v>0</v>
      </c>
      <c r="G326" s="61">
        <f t="shared" si="26"/>
        <v>0</v>
      </c>
      <c r="H326" s="43">
        <f t="shared" si="25"/>
        <v>0</v>
      </c>
      <c r="I326" s="43">
        <f t="shared" ref="I326:I389" si="29">K326+M326+O326+Q326</f>
        <v>4.1022309999999999E-2</v>
      </c>
      <c r="J326" s="61">
        <v>0</v>
      </c>
      <c r="K326" s="61">
        <v>4.1022309999999999E-2</v>
      </c>
      <c r="L326" s="61">
        <v>0</v>
      </c>
      <c r="M326" s="61">
        <v>0</v>
      </c>
      <c r="N326" s="61">
        <v>0</v>
      </c>
      <c r="O326" s="61">
        <v>0</v>
      </c>
      <c r="P326" s="61">
        <v>0</v>
      </c>
      <c r="Q326" s="64">
        <v>0</v>
      </c>
      <c r="R326" s="61">
        <v>0</v>
      </c>
      <c r="S326" s="61">
        <f t="shared" si="27"/>
        <v>-4.1022309999999999E-2</v>
      </c>
      <c r="T326" s="61">
        <f t="shared" si="28"/>
        <v>4.1022309999999999E-2</v>
      </c>
      <c r="U326" s="67">
        <v>100</v>
      </c>
      <c r="V326" s="57" t="s">
        <v>796</v>
      </c>
    </row>
    <row r="327" spans="1:22" ht="30" x14ac:dyDescent="0.25">
      <c r="A327" s="20" t="s">
        <v>489</v>
      </c>
      <c r="B327" s="21" t="s">
        <v>627</v>
      </c>
      <c r="C327" s="22" t="s">
        <v>628</v>
      </c>
      <c r="D327" s="43">
        <v>0</v>
      </c>
      <c r="E327" s="52">
        <v>0</v>
      </c>
      <c r="F327" s="61">
        <v>0</v>
      </c>
      <c r="G327" s="61">
        <f t="shared" si="26"/>
        <v>0</v>
      </c>
      <c r="H327" s="43">
        <f t="shared" ref="H327:H390" si="30">J327+L327+N327+P327</f>
        <v>0</v>
      </c>
      <c r="I327" s="43">
        <f t="shared" si="29"/>
        <v>0.11320391000000002</v>
      </c>
      <c r="J327" s="61">
        <v>0</v>
      </c>
      <c r="K327" s="61">
        <v>0</v>
      </c>
      <c r="L327" s="61">
        <v>0</v>
      </c>
      <c r="M327" s="61">
        <v>0</v>
      </c>
      <c r="N327" s="61">
        <v>0</v>
      </c>
      <c r="O327" s="61">
        <v>0.10570391000000001</v>
      </c>
      <c r="P327" s="61">
        <v>0</v>
      </c>
      <c r="Q327" s="64">
        <v>7.4999999999999997E-3</v>
      </c>
      <c r="R327" s="61">
        <v>0</v>
      </c>
      <c r="S327" s="61">
        <f t="shared" si="27"/>
        <v>-0.11320391000000002</v>
      </c>
      <c r="T327" s="61">
        <f t="shared" si="28"/>
        <v>0.11320391000000002</v>
      </c>
      <c r="U327" s="67">
        <v>100</v>
      </c>
      <c r="V327" s="57" t="s">
        <v>802</v>
      </c>
    </row>
    <row r="328" spans="1:22" ht="30" x14ac:dyDescent="0.25">
      <c r="A328" s="20" t="s">
        <v>489</v>
      </c>
      <c r="B328" s="21" t="s">
        <v>629</v>
      </c>
      <c r="C328" s="22" t="s">
        <v>630</v>
      </c>
      <c r="D328" s="43">
        <v>0</v>
      </c>
      <c r="E328" s="52">
        <v>0</v>
      </c>
      <c r="F328" s="61">
        <v>0</v>
      </c>
      <c r="G328" s="61">
        <f t="shared" si="26"/>
        <v>0</v>
      </c>
      <c r="H328" s="43">
        <f t="shared" si="30"/>
        <v>0</v>
      </c>
      <c r="I328" s="43">
        <f t="shared" si="29"/>
        <v>0.10110809</v>
      </c>
      <c r="J328" s="61">
        <v>0</v>
      </c>
      <c r="K328" s="61">
        <v>0</v>
      </c>
      <c r="L328" s="61">
        <v>0</v>
      </c>
      <c r="M328" s="61">
        <v>0</v>
      </c>
      <c r="N328" s="61">
        <v>0</v>
      </c>
      <c r="O328" s="61">
        <v>0.10110809</v>
      </c>
      <c r="P328" s="61">
        <v>0</v>
      </c>
      <c r="Q328" s="64">
        <v>0</v>
      </c>
      <c r="R328" s="61">
        <v>0</v>
      </c>
      <c r="S328" s="61">
        <f t="shared" si="27"/>
        <v>-0.10110809</v>
      </c>
      <c r="T328" s="61">
        <f t="shared" si="28"/>
        <v>0.10110809</v>
      </c>
      <c r="U328" s="67">
        <v>100</v>
      </c>
      <c r="V328" s="57" t="s">
        <v>802</v>
      </c>
    </row>
    <row r="329" spans="1:22" x14ac:dyDescent="0.25">
      <c r="A329" s="20" t="s">
        <v>489</v>
      </c>
      <c r="B329" s="21" t="s">
        <v>631</v>
      </c>
      <c r="C329" s="22" t="s">
        <v>632</v>
      </c>
      <c r="D329" s="43">
        <v>0</v>
      </c>
      <c r="E329" s="52">
        <v>0</v>
      </c>
      <c r="F329" s="61">
        <v>0</v>
      </c>
      <c r="G329" s="61">
        <f t="shared" si="26"/>
        <v>0</v>
      </c>
      <c r="H329" s="43">
        <f t="shared" si="30"/>
        <v>0</v>
      </c>
      <c r="I329" s="43">
        <f t="shared" si="29"/>
        <v>0.36690191999999999</v>
      </c>
      <c r="J329" s="61">
        <v>0</v>
      </c>
      <c r="K329" s="61">
        <v>0</v>
      </c>
      <c r="L329" s="61">
        <v>0</v>
      </c>
      <c r="M329" s="61">
        <v>0</v>
      </c>
      <c r="N329" s="61">
        <v>0</v>
      </c>
      <c r="O329" s="61">
        <v>0</v>
      </c>
      <c r="P329" s="61">
        <v>0</v>
      </c>
      <c r="Q329" s="64">
        <v>0.36690191999999999</v>
      </c>
      <c r="R329" s="61">
        <v>0</v>
      </c>
      <c r="S329" s="61">
        <f t="shared" si="27"/>
        <v>-0.36690191999999999</v>
      </c>
      <c r="T329" s="61">
        <f t="shared" si="28"/>
        <v>0.36690191999999999</v>
      </c>
      <c r="U329" s="67">
        <v>100</v>
      </c>
      <c r="V329" s="57" t="s">
        <v>804</v>
      </c>
    </row>
    <row r="330" spans="1:22" x14ac:dyDescent="0.25">
      <c r="A330" s="20" t="s">
        <v>489</v>
      </c>
      <c r="B330" s="21" t="s">
        <v>633</v>
      </c>
      <c r="C330" s="22" t="s">
        <v>634</v>
      </c>
      <c r="D330" s="43">
        <v>0</v>
      </c>
      <c r="E330" s="52">
        <v>0</v>
      </c>
      <c r="F330" s="61">
        <v>0</v>
      </c>
      <c r="G330" s="61">
        <f t="shared" si="26"/>
        <v>0</v>
      </c>
      <c r="H330" s="43">
        <f t="shared" si="30"/>
        <v>0</v>
      </c>
      <c r="I330" s="43">
        <f t="shared" si="29"/>
        <v>5.9242940000000008E-2</v>
      </c>
      <c r="J330" s="61">
        <v>0</v>
      </c>
      <c r="K330" s="61">
        <v>0</v>
      </c>
      <c r="L330" s="61">
        <v>0</v>
      </c>
      <c r="M330" s="61">
        <v>0</v>
      </c>
      <c r="N330" s="61">
        <v>0</v>
      </c>
      <c r="O330" s="61">
        <v>0</v>
      </c>
      <c r="P330" s="61">
        <v>0</v>
      </c>
      <c r="Q330" s="64">
        <v>5.9242940000000008E-2</v>
      </c>
      <c r="R330" s="61">
        <v>0</v>
      </c>
      <c r="S330" s="61">
        <f t="shared" si="27"/>
        <v>-5.9242940000000008E-2</v>
      </c>
      <c r="T330" s="61">
        <f t="shared" si="28"/>
        <v>5.9242940000000008E-2</v>
      </c>
      <c r="U330" s="67">
        <v>100</v>
      </c>
      <c r="V330" s="57" t="s">
        <v>795</v>
      </c>
    </row>
    <row r="331" spans="1:22" ht="28.5" x14ac:dyDescent="0.25">
      <c r="A331" s="17" t="s">
        <v>635</v>
      </c>
      <c r="B331" s="18" t="s">
        <v>636</v>
      </c>
      <c r="C331" s="19" t="s">
        <v>31</v>
      </c>
      <c r="D331" s="62">
        <v>0</v>
      </c>
      <c r="E331" s="62">
        <v>0</v>
      </c>
      <c r="F331" s="62">
        <v>0</v>
      </c>
      <c r="G331" s="62">
        <f t="shared" si="26"/>
        <v>0</v>
      </c>
      <c r="H331" s="42">
        <f t="shared" si="30"/>
        <v>0</v>
      </c>
      <c r="I331" s="42">
        <f t="shared" si="29"/>
        <v>0</v>
      </c>
      <c r="J331" s="62">
        <v>0</v>
      </c>
      <c r="K331" s="62">
        <v>0</v>
      </c>
      <c r="L331" s="62">
        <v>0</v>
      </c>
      <c r="M331" s="62">
        <v>0</v>
      </c>
      <c r="N331" s="62">
        <v>0</v>
      </c>
      <c r="O331" s="62">
        <v>0</v>
      </c>
      <c r="P331" s="62">
        <v>0</v>
      </c>
      <c r="Q331" s="63">
        <v>0</v>
      </c>
      <c r="R331" s="62">
        <v>0</v>
      </c>
      <c r="S331" s="62">
        <f t="shared" si="27"/>
        <v>0</v>
      </c>
      <c r="T331" s="62">
        <f t="shared" si="28"/>
        <v>0</v>
      </c>
      <c r="U331" s="70">
        <v>0</v>
      </c>
      <c r="V331" s="58" t="s">
        <v>795</v>
      </c>
    </row>
    <row r="332" spans="1:22" ht="28.5" x14ac:dyDescent="0.25">
      <c r="A332" s="17" t="s">
        <v>637</v>
      </c>
      <c r="B332" s="18" t="s">
        <v>638</v>
      </c>
      <c r="C332" s="19" t="s">
        <v>31</v>
      </c>
      <c r="D332" s="62">
        <f>D333+D334+D340+D341+D342+D343+D344+D345</f>
        <v>5.5999999999999999E-3</v>
      </c>
      <c r="E332" s="62">
        <f>E333+E334+E340+E341+E342+E343+E344+E345</f>
        <v>0</v>
      </c>
      <c r="F332" s="62">
        <v>0</v>
      </c>
      <c r="G332" s="62">
        <f t="shared" si="26"/>
        <v>4.1213E-2</v>
      </c>
      <c r="H332" s="42">
        <f t="shared" si="30"/>
        <v>4.1213E-2</v>
      </c>
      <c r="I332" s="42">
        <f t="shared" si="29"/>
        <v>0.22794404000000004</v>
      </c>
      <c r="J332" s="62">
        <v>0</v>
      </c>
      <c r="K332" s="62">
        <v>0</v>
      </c>
      <c r="L332" s="62">
        <v>0</v>
      </c>
      <c r="M332" s="62">
        <v>0</v>
      </c>
      <c r="N332" s="62">
        <v>0</v>
      </c>
      <c r="O332" s="62">
        <v>0</v>
      </c>
      <c r="P332" s="62">
        <v>4.1213E-2</v>
      </c>
      <c r="Q332" s="63">
        <v>0.22794404000000004</v>
      </c>
      <c r="R332" s="62">
        <v>0</v>
      </c>
      <c r="S332" s="62">
        <f t="shared" si="27"/>
        <v>-0.18673104000000004</v>
      </c>
      <c r="T332" s="62">
        <f t="shared" si="28"/>
        <v>0.18673104000000004</v>
      </c>
      <c r="U332" s="70">
        <v>453.08771504137047</v>
      </c>
      <c r="V332" s="58" t="s">
        <v>795</v>
      </c>
    </row>
    <row r="333" spans="1:22" ht="28.5" x14ac:dyDescent="0.25">
      <c r="A333" s="17" t="s">
        <v>639</v>
      </c>
      <c r="B333" s="18" t="s">
        <v>640</v>
      </c>
      <c r="C333" s="19" t="s">
        <v>31</v>
      </c>
      <c r="D333" s="62">
        <v>0</v>
      </c>
      <c r="E333" s="62">
        <v>0</v>
      </c>
      <c r="F333" s="62">
        <v>0</v>
      </c>
      <c r="G333" s="62">
        <f t="shared" si="26"/>
        <v>0</v>
      </c>
      <c r="H333" s="42">
        <f t="shared" si="30"/>
        <v>0</v>
      </c>
      <c r="I333" s="42">
        <f t="shared" si="29"/>
        <v>0</v>
      </c>
      <c r="J333" s="62">
        <v>0</v>
      </c>
      <c r="K333" s="62">
        <v>0</v>
      </c>
      <c r="L333" s="62">
        <v>0</v>
      </c>
      <c r="M333" s="62">
        <v>0</v>
      </c>
      <c r="N333" s="62">
        <v>0</v>
      </c>
      <c r="O333" s="62">
        <v>0</v>
      </c>
      <c r="P333" s="62">
        <v>0</v>
      </c>
      <c r="Q333" s="63">
        <v>0</v>
      </c>
      <c r="R333" s="62">
        <v>0</v>
      </c>
      <c r="S333" s="62">
        <f t="shared" si="27"/>
        <v>0</v>
      </c>
      <c r="T333" s="62">
        <f t="shared" si="28"/>
        <v>0</v>
      </c>
      <c r="U333" s="70">
        <v>0</v>
      </c>
      <c r="V333" s="58" t="s">
        <v>795</v>
      </c>
    </row>
    <row r="334" spans="1:22" ht="28.5" x14ac:dyDescent="0.25">
      <c r="A334" s="17" t="s">
        <v>641</v>
      </c>
      <c r="B334" s="18" t="s">
        <v>642</v>
      </c>
      <c r="C334" s="19" t="s">
        <v>31</v>
      </c>
      <c r="D334" s="62">
        <f>SUM(D335:D339)</f>
        <v>5.5999999999999999E-3</v>
      </c>
      <c r="E334" s="62">
        <f>SUM(E335:E339)</f>
        <v>0</v>
      </c>
      <c r="F334" s="62">
        <v>0</v>
      </c>
      <c r="G334" s="62">
        <f t="shared" si="26"/>
        <v>4.1213E-2</v>
      </c>
      <c r="H334" s="42">
        <f t="shared" si="30"/>
        <v>4.1213E-2</v>
      </c>
      <c r="I334" s="42">
        <f t="shared" si="29"/>
        <v>0.22794404000000004</v>
      </c>
      <c r="J334" s="62">
        <v>0</v>
      </c>
      <c r="K334" s="62">
        <v>0</v>
      </c>
      <c r="L334" s="62">
        <v>0</v>
      </c>
      <c r="M334" s="62">
        <v>0</v>
      </c>
      <c r="N334" s="62">
        <v>0</v>
      </c>
      <c r="O334" s="62">
        <v>0</v>
      </c>
      <c r="P334" s="62">
        <v>4.1213E-2</v>
      </c>
      <c r="Q334" s="63">
        <v>0.22794404000000004</v>
      </c>
      <c r="R334" s="62">
        <v>0</v>
      </c>
      <c r="S334" s="62">
        <f t="shared" si="27"/>
        <v>-0.18673104000000004</v>
      </c>
      <c r="T334" s="62">
        <f t="shared" si="28"/>
        <v>0.18673104000000004</v>
      </c>
      <c r="U334" s="70">
        <v>453.08771504137047</v>
      </c>
      <c r="V334" s="58" t="s">
        <v>795</v>
      </c>
    </row>
    <row r="335" spans="1:22" ht="30" x14ac:dyDescent="0.25">
      <c r="A335" s="20" t="s">
        <v>641</v>
      </c>
      <c r="B335" s="29" t="s">
        <v>643</v>
      </c>
      <c r="C335" s="22" t="s">
        <v>644</v>
      </c>
      <c r="D335" s="61">
        <v>5.5999999999999999E-3</v>
      </c>
      <c r="E335" s="61">
        <v>0</v>
      </c>
      <c r="F335" s="61">
        <v>0</v>
      </c>
      <c r="G335" s="61">
        <f t="shared" si="26"/>
        <v>4.1213E-2</v>
      </c>
      <c r="H335" s="43">
        <f t="shared" si="30"/>
        <v>4.1213E-2</v>
      </c>
      <c r="I335" s="43">
        <f t="shared" si="29"/>
        <v>0</v>
      </c>
      <c r="J335" s="61">
        <v>0</v>
      </c>
      <c r="K335" s="61">
        <v>0</v>
      </c>
      <c r="L335" s="61">
        <v>0</v>
      </c>
      <c r="M335" s="61">
        <v>0</v>
      </c>
      <c r="N335" s="61">
        <v>0</v>
      </c>
      <c r="O335" s="61">
        <v>0</v>
      </c>
      <c r="P335" s="61">
        <v>4.1213E-2</v>
      </c>
      <c r="Q335" s="64">
        <v>0</v>
      </c>
      <c r="R335" s="61">
        <v>0</v>
      </c>
      <c r="S335" s="61">
        <f t="shared" si="27"/>
        <v>4.1213E-2</v>
      </c>
      <c r="T335" s="61">
        <f t="shared" si="28"/>
        <v>-4.1213E-2</v>
      </c>
      <c r="U335" s="67">
        <v>-100</v>
      </c>
      <c r="V335" s="59" t="s">
        <v>804</v>
      </c>
    </row>
    <row r="336" spans="1:22" x14ac:dyDescent="0.25">
      <c r="A336" s="36" t="s">
        <v>641</v>
      </c>
      <c r="B336" s="37" t="s">
        <v>645</v>
      </c>
      <c r="C336" s="38" t="s">
        <v>646</v>
      </c>
      <c r="D336" s="43">
        <v>0</v>
      </c>
      <c r="E336" s="61">
        <v>0</v>
      </c>
      <c r="F336" s="61">
        <v>0</v>
      </c>
      <c r="G336" s="61">
        <f t="shared" si="26"/>
        <v>0</v>
      </c>
      <c r="H336" s="43">
        <f t="shared" si="30"/>
        <v>0</v>
      </c>
      <c r="I336" s="43">
        <f t="shared" si="29"/>
        <v>8.5621440000000007E-2</v>
      </c>
      <c r="J336" s="61">
        <v>0</v>
      </c>
      <c r="K336" s="61">
        <v>0</v>
      </c>
      <c r="L336" s="61">
        <v>0</v>
      </c>
      <c r="M336" s="61">
        <v>0</v>
      </c>
      <c r="N336" s="61">
        <v>0</v>
      </c>
      <c r="O336" s="61">
        <v>0</v>
      </c>
      <c r="P336" s="61">
        <v>0</v>
      </c>
      <c r="Q336" s="64">
        <v>8.5621440000000007E-2</v>
      </c>
      <c r="R336" s="61">
        <v>0</v>
      </c>
      <c r="S336" s="61">
        <f t="shared" si="27"/>
        <v>-8.5621440000000007E-2</v>
      </c>
      <c r="T336" s="61">
        <f t="shared" si="28"/>
        <v>8.5621440000000007E-2</v>
      </c>
      <c r="U336" s="67">
        <v>100</v>
      </c>
      <c r="V336" s="59" t="s">
        <v>804</v>
      </c>
    </row>
    <row r="337" spans="1:22" x14ac:dyDescent="0.25">
      <c r="A337" s="36" t="s">
        <v>641</v>
      </c>
      <c r="B337" s="37" t="s">
        <v>647</v>
      </c>
      <c r="C337" s="38" t="s">
        <v>648</v>
      </c>
      <c r="D337" s="43">
        <v>0</v>
      </c>
      <c r="E337" s="61">
        <v>0</v>
      </c>
      <c r="F337" s="61">
        <v>0</v>
      </c>
      <c r="G337" s="61">
        <f t="shared" si="26"/>
        <v>0</v>
      </c>
      <c r="H337" s="43">
        <f t="shared" si="30"/>
        <v>0</v>
      </c>
      <c r="I337" s="43">
        <f t="shared" si="29"/>
        <v>3.6246839999999995E-2</v>
      </c>
      <c r="J337" s="61">
        <v>0</v>
      </c>
      <c r="K337" s="61">
        <v>0</v>
      </c>
      <c r="L337" s="61">
        <v>0</v>
      </c>
      <c r="M337" s="61">
        <v>0</v>
      </c>
      <c r="N337" s="61">
        <v>0</v>
      </c>
      <c r="O337" s="61">
        <v>0</v>
      </c>
      <c r="P337" s="61">
        <v>0</v>
      </c>
      <c r="Q337" s="64">
        <v>3.6246839999999995E-2</v>
      </c>
      <c r="R337" s="61">
        <v>0</v>
      </c>
      <c r="S337" s="61">
        <f t="shared" si="27"/>
        <v>-3.6246839999999995E-2</v>
      </c>
      <c r="T337" s="61">
        <f t="shared" si="28"/>
        <v>3.6246839999999995E-2</v>
      </c>
      <c r="U337" s="67">
        <v>100</v>
      </c>
      <c r="V337" s="59" t="s">
        <v>804</v>
      </c>
    </row>
    <row r="338" spans="1:22" x14ac:dyDescent="0.25">
      <c r="A338" s="36" t="s">
        <v>641</v>
      </c>
      <c r="B338" s="37" t="s">
        <v>649</v>
      </c>
      <c r="C338" s="38" t="s">
        <v>650</v>
      </c>
      <c r="D338" s="43">
        <v>0</v>
      </c>
      <c r="E338" s="61">
        <v>0</v>
      </c>
      <c r="F338" s="61">
        <v>0</v>
      </c>
      <c r="G338" s="61">
        <f t="shared" si="26"/>
        <v>0</v>
      </c>
      <c r="H338" s="43">
        <f t="shared" si="30"/>
        <v>0</v>
      </c>
      <c r="I338" s="43">
        <f t="shared" si="29"/>
        <v>3.7179380000000005E-2</v>
      </c>
      <c r="J338" s="61">
        <v>0</v>
      </c>
      <c r="K338" s="61">
        <v>0</v>
      </c>
      <c r="L338" s="61">
        <v>0</v>
      </c>
      <c r="M338" s="61">
        <v>0</v>
      </c>
      <c r="N338" s="61">
        <v>0</v>
      </c>
      <c r="O338" s="61">
        <v>0</v>
      </c>
      <c r="P338" s="61">
        <v>0</v>
      </c>
      <c r="Q338" s="64">
        <v>3.7179380000000005E-2</v>
      </c>
      <c r="R338" s="61">
        <v>0</v>
      </c>
      <c r="S338" s="61">
        <f t="shared" si="27"/>
        <v>-3.7179380000000005E-2</v>
      </c>
      <c r="T338" s="61">
        <f t="shared" si="28"/>
        <v>3.7179380000000005E-2</v>
      </c>
      <c r="U338" s="67">
        <v>100</v>
      </c>
      <c r="V338" s="59" t="s">
        <v>804</v>
      </c>
    </row>
    <row r="339" spans="1:22" x14ac:dyDescent="0.25">
      <c r="A339" s="36" t="s">
        <v>641</v>
      </c>
      <c r="B339" s="37" t="s">
        <v>651</v>
      </c>
      <c r="C339" s="38" t="s">
        <v>652</v>
      </c>
      <c r="D339" s="43">
        <v>0</v>
      </c>
      <c r="E339" s="61">
        <v>0</v>
      </c>
      <c r="F339" s="61">
        <v>0</v>
      </c>
      <c r="G339" s="61">
        <f t="shared" si="26"/>
        <v>0</v>
      </c>
      <c r="H339" s="43">
        <f t="shared" si="30"/>
        <v>0</v>
      </c>
      <c r="I339" s="43">
        <f t="shared" si="29"/>
        <v>6.8896380000000007E-2</v>
      </c>
      <c r="J339" s="61">
        <v>0</v>
      </c>
      <c r="K339" s="61">
        <v>0</v>
      </c>
      <c r="L339" s="61">
        <v>0</v>
      </c>
      <c r="M339" s="61">
        <v>0</v>
      </c>
      <c r="N339" s="61">
        <v>0</v>
      </c>
      <c r="O339" s="61">
        <v>0</v>
      </c>
      <c r="P339" s="61">
        <v>0</v>
      </c>
      <c r="Q339" s="64">
        <v>6.8896380000000007E-2</v>
      </c>
      <c r="R339" s="61">
        <v>0</v>
      </c>
      <c r="S339" s="61">
        <f t="shared" si="27"/>
        <v>-6.8896380000000007E-2</v>
      </c>
      <c r="T339" s="61">
        <f t="shared" si="28"/>
        <v>6.8896380000000007E-2</v>
      </c>
      <c r="U339" s="67">
        <v>100</v>
      </c>
      <c r="V339" s="59" t="s">
        <v>804</v>
      </c>
    </row>
    <row r="340" spans="1:22" ht="28.5" x14ac:dyDescent="0.25">
      <c r="A340" s="17" t="s">
        <v>653</v>
      </c>
      <c r="B340" s="18" t="s">
        <v>654</v>
      </c>
      <c r="C340" s="19" t="s">
        <v>31</v>
      </c>
      <c r="D340" s="62">
        <v>0</v>
      </c>
      <c r="E340" s="62">
        <v>0</v>
      </c>
      <c r="F340" s="62">
        <v>0</v>
      </c>
      <c r="G340" s="62">
        <f t="shared" si="26"/>
        <v>0</v>
      </c>
      <c r="H340" s="42">
        <f t="shared" si="30"/>
        <v>0</v>
      </c>
      <c r="I340" s="42">
        <f t="shared" si="29"/>
        <v>0</v>
      </c>
      <c r="J340" s="62">
        <v>0</v>
      </c>
      <c r="K340" s="62">
        <v>0</v>
      </c>
      <c r="L340" s="62">
        <v>0</v>
      </c>
      <c r="M340" s="62">
        <v>0</v>
      </c>
      <c r="N340" s="62">
        <v>0</v>
      </c>
      <c r="O340" s="62">
        <v>0</v>
      </c>
      <c r="P340" s="62">
        <v>0</v>
      </c>
      <c r="Q340" s="63">
        <v>0</v>
      </c>
      <c r="R340" s="62">
        <v>0</v>
      </c>
      <c r="S340" s="62">
        <f t="shared" si="27"/>
        <v>0</v>
      </c>
      <c r="T340" s="62">
        <f t="shared" si="28"/>
        <v>0</v>
      </c>
      <c r="U340" s="70">
        <v>0</v>
      </c>
      <c r="V340" s="58" t="s">
        <v>795</v>
      </c>
    </row>
    <row r="341" spans="1:22" ht="28.5" x14ac:dyDescent="0.25">
      <c r="A341" s="17" t="s">
        <v>655</v>
      </c>
      <c r="B341" s="18" t="s">
        <v>656</v>
      </c>
      <c r="C341" s="19" t="s">
        <v>31</v>
      </c>
      <c r="D341" s="62">
        <v>0</v>
      </c>
      <c r="E341" s="62">
        <v>0</v>
      </c>
      <c r="F341" s="62">
        <v>0</v>
      </c>
      <c r="G341" s="62">
        <f t="shared" ref="G341:G404" si="31">H341-E341</f>
        <v>0</v>
      </c>
      <c r="H341" s="42">
        <f t="shared" si="30"/>
        <v>0</v>
      </c>
      <c r="I341" s="42">
        <f t="shared" si="29"/>
        <v>0</v>
      </c>
      <c r="J341" s="62">
        <v>0</v>
      </c>
      <c r="K341" s="62">
        <v>0</v>
      </c>
      <c r="L341" s="62">
        <v>0</v>
      </c>
      <c r="M341" s="62">
        <v>0</v>
      </c>
      <c r="N341" s="62">
        <v>0</v>
      </c>
      <c r="O341" s="62">
        <v>0</v>
      </c>
      <c r="P341" s="62">
        <v>0</v>
      </c>
      <c r="Q341" s="63">
        <v>0</v>
      </c>
      <c r="R341" s="62">
        <v>0</v>
      </c>
      <c r="S341" s="62">
        <f t="shared" ref="S341:S404" si="32">G341-I341</f>
        <v>0</v>
      </c>
      <c r="T341" s="62">
        <f t="shared" ref="T341:T404" si="33">I341-H341</f>
        <v>0</v>
      </c>
      <c r="U341" s="70">
        <v>0</v>
      </c>
      <c r="V341" s="58" t="s">
        <v>795</v>
      </c>
    </row>
    <row r="342" spans="1:22" ht="42.75" x14ac:dyDescent="0.25">
      <c r="A342" s="17" t="s">
        <v>657</v>
      </c>
      <c r="B342" s="18" t="s">
        <v>658</v>
      </c>
      <c r="C342" s="19" t="s">
        <v>31</v>
      </c>
      <c r="D342" s="62">
        <v>0</v>
      </c>
      <c r="E342" s="62">
        <v>0</v>
      </c>
      <c r="F342" s="62">
        <v>0</v>
      </c>
      <c r="G342" s="62">
        <f t="shared" si="31"/>
        <v>0</v>
      </c>
      <c r="H342" s="42">
        <f t="shared" si="30"/>
        <v>0</v>
      </c>
      <c r="I342" s="42">
        <f t="shared" si="29"/>
        <v>0</v>
      </c>
      <c r="J342" s="62">
        <v>0</v>
      </c>
      <c r="K342" s="62">
        <v>0</v>
      </c>
      <c r="L342" s="62">
        <v>0</v>
      </c>
      <c r="M342" s="62">
        <v>0</v>
      </c>
      <c r="N342" s="62">
        <v>0</v>
      </c>
      <c r="O342" s="62">
        <v>0</v>
      </c>
      <c r="P342" s="62">
        <v>0</v>
      </c>
      <c r="Q342" s="63">
        <v>0</v>
      </c>
      <c r="R342" s="62">
        <v>0</v>
      </c>
      <c r="S342" s="62">
        <f t="shared" si="32"/>
        <v>0</v>
      </c>
      <c r="T342" s="62">
        <f t="shared" si="33"/>
        <v>0</v>
      </c>
      <c r="U342" s="70">
        <v>0</v>
      </c>
      <c r="V342" s="58" t="s">
        <v>795</v>
      </c>
    </row>
    <row r="343" spans="1:22" ht="28.5" x14ac:dyDescent="0.25">
      <c r="A343" s="17" t="s">
        <v>659</v>
      </c>
      <c r="B343" s="18" t="s">
        <v>660</v>
      </c>
      <c r="C343" s="19" t="s">
        <v>31</v>
      </c>
      <c r="D343" s="62">
        <v>0</v>
      </c>
      <c r="E343" s="62">
        <v>0</v>
      </c>
      <c r="F343" s="62">
        <v>0</v>
      </c>
      <c r="G343" s="62">
        <f t="shared" si="31"/>
        <v>0</v>
      </c>
      <c r="H343" s="42">
        <f t="shared" si="30"/>
        <v>0</v>
      </c>
      <c r="I343" s="42">
        <f t="shared" si="29"/>
        <v>0</v>
      </c>
      <c r="J343" s="62">
        <v>0</v>
      </c>
      <c r="K343" s="62">
        <v>0</v>
      </c>
      <c r="L343" s="62">
        <v>0</v>
      </c>
      <c r="M343" s="62">
        <v>0</v>
      </c>
      <c r="N343" s="62">
        <v>0</v>
      </c>
      <c r="O343" s="62">
        <v>0</v>
      </c>
      <c r="P343" s="62">
        <v>0</v>
      </c>
      <c r="Q343" s="63">
        <v>0</v>
      </c>
      <c r="R343" s="62">
        <v>0</v>
      </c>
      <c r="S343" s="62">
        <f t="shared" si="32"/>
        <v>0</v>
      </c>
      <c r="T343" s="62">
        <f t="shared" si="33"/>
        <v>0</v>
      </c>
      <c r="U343" s="70">
        <v>0</v>
      </c>
      <c r="V343" s="58" t="s">
        <v>795</v>
      </c>
    </row>
    <row r="344" spans="1:22" ht="28.5" x14ac:dyDescent="0.25">
      <c r="A344" s="17" t="s">
        <v>661</v>
      </c>
      <c r="B344" s="18" t="s">
        <v>662</v>
      </c>
      <c r="C344" s="19" t="s">
        <v>31</v>
      </c>
      <c r="D344" s="62">
        <v>0</v>
      </c>
      <c r="E344" s="62">
        <v>0</v>
      </c>
      <c r="F344" s="62">
        <v>0</v>
      </c>
      <c r="G344" s="62">
        <f t="shared" si="31"/>
        <v>0</v>
      </c>
      <c r="H344" s="42">
        <f t="shared" si="30"/>
        <v>0</v>
      </c>
      <c r="I344" s="42">
        <f t="shared" si="29"/>
        <v>0</v>
      </c>
      <c r="J344" s="62">
        <v>0</v>
      </c>
      <c r="K344" s="62">
        <v>0</v>
      </c>
      <c r="L344" s="62">
        <v>0</v>
      </c>
      <c r="M344" s="62">
        <v>0</v>
      </c>
      <c r="N344" s="62">
        <v>0</v>
      </c>
      <c r="O344" s="62">
        <v>0</v>
      </c>
      <c r="P344" s="62">
        <v>0</v>
      </c>
      <c r="Q344" s="63">
        <v>0</v>
      </c>
      <c r="R344" s="62">
        <v>0</v>
      </c>
      <c r="S344" s="62">
        <f t="shared" si="32"/>
        <v>0</v>
      </c>
      <c r="T344" s="62">
        <f t="shared" si="33"/>
        <v>0</v>
      </c>
      <c r="U344" s="70">
        <v>0</v>
      </c>
      <c r="V344" s="58" t="s">
        <v>795</v>
      </c>
    </row>
    <row r="345" spans="1:22" ht="42.75" x14ac:dyDescent="0.25">
      <c r="A345" s="17" t="s">
        <v>663</v>
      </c>
      <c r="B345" s="18" t="s">
        <v>664</v>
      </c>
      <c r="C345" s="19" t="s">
        <v>31</v>
      </c>
      <c r="D345" s="62">
        <v>0</v>
      </c>
      <c r="E345" s="62">
        <v>0</v>
      </c>
      <c r="F345" s="62">
        <v>0</v>
      </c>
      <c r="G345" s="62">
        <f t="shared" si="31"/>
        <v>0</v>
      </c>
      <c r="H345" s="42">
        <f t="shared" si="30"/>
        <v>0</v>
      </c>
      <c r="I345" s="42">
        <f t="shared" si="29"/>
        <v>0</v>
      </c>
      <c r="J345" s="62">
        <v>0</v>
      </c>
      <c r="K345" s="62">
        <v>0</v>
      </c>
      <c r="L345" s="62">
        <v>0</v>
      </c>
      <c r="M345" s="62">
        <v>0</v>
      </c>
      <c r="N345" s="62">
        <v>0</v>
      </c>
      <c r="O345" s="62">
        <v>0</v>
      </c>
      <c r="P345" s="62">
        <v>0</v>
      </c>
      <c r="Q345" s="63">
        <v>0</v>
      </c>
      <c r="R345" s="62">
        <v>0</v>
      </c>
      <c r="S345" s="62">
        <f t="shared" si="32"/>
        <v>0</v>
      </c>
      <c r="T345" s="62">
        <f t="shared" si="33"/>
        <v>0</v>
      </c>
      <c r="U345" s="70">
        <v>0</v>
      </c>
      <c r="V345" s="58" t="s">
        <v>795</v>
      </c>
    </row>
    <row r="346" spans="1:22" ht="42.75" x14ac:dyDescent="0.25">
      <c r="A346" s="17" t="s">
        <v>665</v>
      </c>
      <c r="B346" s="18" t="s">
        <v>666</v>
      </c>
      <c r="C346" s="19" t="s">
        <v>31</v>
      </c>
      <c r="D346" s="62">
        <v>0</v>
      </c>
      <c r="E346" s="62">
        <v>0</v>
      </c>
      <c r="F346" s="62">
        <v>0</v>
      </c>
      <c r="G346" s="62">
        <f t="shared" si="31"/>
        <v>0</v>
      </c>
      <c r="H346" s="42">
        <f t="shared" si="30"/>
        <v>0</v>
      </c>
      <c r="I346" s="42">
        <f t="shared" si="29"/>
        <v>0</v>
      </c>
      <c r="J346" s="62">
        <v>0</v>
      </c>
      <c r="K346" s="62">
        <v>0</v>
      </c>
      <c r="L346" s="62">
        <v>0</v>
      </c>
      <c r="M346" s="62">
        <v>0</v>
      </c>
      <c r="N346" s="62">
        <v>0</v>
      </c>
      <c r="O346" s="62">
        <v>0</v>
      </c>
      <c r="P346" s="62">
        <v>0</v>
      </c>
      <c r="Q346" s="63">
        <v>0</v>
      </c>
      <c r="R346" s="62">
        <v>0</v>
      </c>
      <c r="S346" s="62">
        <f t="shared" si="32"/>
        <v>0</v>
      </c>
      <c r="T346" s="62">
        <f t="shared" si="33"/>
        <v>0</v>
      </c>
      <c r="U346" s="70">
        <v>0</v>
      </c>
      <c r="V346" s="58" t="s">
        <v>795</v>
      </c>
    </row>
    <row r="347" spans="1:22" ht="28.5" x14ac:dyDescent="0.25">
      <c r="A347" s="17" t="s">
        <v>667</v>
      </c>
      <c r="B347" s="18" t="s">
        <v>668</v>
      </c>
      <c r="C347" s="19" t="s">
        <v>31</v>
      </c>
      <c r="D347" s="62">
        <v>0</v>
      </c>
      <c r="E347" s="62">
        <v>0</v>
      </c>
      <c r="F347" s="62">
        <v>0</v>
      </c>
      <c r="G347" s="62">
        <f t="shared" si="31"/>
        <v>0</v>
      </c>
      <c r="H347" s="42">
        <f t="shared" si="30"/>
        <v>0</v>
      </c>
      <c r="I347" s="42">
        <f t="shared" si="29"/>
        <v>0</v>
      </c>
      <c r="J347" s="62">
        <v>0</v>
      </c>
      <c r="K347" s="62">
        <v>0</v>
      </c>
      <c r="L347" s="62">
        <v>0</v>
      </c>
      <c r="M347" s="62">
        <v>0</v>
      </c>
      <c r="N347" s="62">
        <v>0</v>
      </c>
      <c r="O347" s="62">
        <v>0</v>
      </c>
      <c r="P347" s="62">
        <v>0</v>
      </c>
      <c r="Q347" s="63">
        <v>0</v>
      </c>
      <c r="R347" s="62">
        <v>0</v>
      </c>
      <c r="S347" s="62">
        <f t="shared" si="32"/>
        <v>0</v>
      </c>
      <c r="T347" s="62">
        <f t="shared" si="33"/>
        <v>0</v>
      </c>
      <c r="U347" s="70">
        <v>0</v>
      </c>
      <c r="V347" s="58" t="s">
        <v>795</v>
      </c>
    </row>
    <row r="348" spans="1:22" ht="28.5" x14ac:dyDescent="0.25">
      <c r="A348" s="17" t="s">
        <v>669</v>
      </c>
      <c r="B348" s="18" t="s">
        <v>670</v>
      </c>
      <c r="C348" s="19" t="s">
        <v>31</v>
      </c>
      <c r="D348" s="62">
        <v>0</v>
      </c>
      <c r="E348" s="62">
        <v>0</v>
      </c>
      <c r="F348" s="62">
        <v>0</v>
      </c>
      <c r="G348" s="62">
        <f t="shared" si="31"/>
        <v>0</v>
      </c>
      <c r="H348" s="42">
        <f t="shared" si="30"/>
        <v>0</v>
      </c>
      <c r="I348" s="42">
        <f t="shared" si="29"/>
        <v>0</v>
      </c>
      <c r="J348" s="62">
        <v>0</v>
      </c>
      <c r="K348" s="62">
        <v>0</v>
      </c>
      <c r="L348" s="62">
        <v>0</v>
      </c>
      <c r="M348" s="62">
        <v>0</v>
      </c>
      <c r="N348" s="62">
        <v>0</v>
      </c>
      <c r="O348" s="62">
        <v>0</v>
      </c>
      <c r="P348" s="62">
        <v>0</v>
      </c>
      <c r="Q348" s="63">
        <v>0</v>
      </c>
      <c r="R348" s="62">
        <v>0</v>
      </c>
      <c r="S348" s="62">
        <f t="shared" si="32"/>
        <v>0</v>
      </c>
      <c r="T348" s="62">
        <f t="shared" si="33"/>
        <v>0</v>
      </c>
      <c r="U348" s="70">
        <v>0</v>
      </c>
      <c r="V348" s="58" t="s">
        <v>795</v>
      </c>
    </row>
    <row r="349" spans="1:22" ht="42.75" x14ac:dyDescent="0.25">
      <c r="A349" s="17" t="s">
        <v>671</v>
      </c>
      <c r="B349" s="18" t="s">
        <v>672</v>
      </c>
      <c r="C349" s="19" t="s">
        <v>31</v>
      </c>
      <c r="D349" s="62">
        <v>0</v>
      </c>
      <c r="E349" s="62">
        <v>0</v>
      </c>
      <c r="F349" s="62">
        <v>0</v>
      </c>
      <c r="G349" s="62">
        <f t="shared" si="31"/>
        <v>0</v>
      </c>
      <c r="H349" s="42">
        <f t="shared" si="30"/>
        <v>0</v>
      </c>
      <c r="I349" s="42">
        <f t="shared" si="29"/>
        <v>0</v>
      </c>
      <c r="J349" s="62">
        <v>0</v>
      </c>
      <c r="K349" s="62">
        <v>0</v>
      </c>
      <c r="L349" s="62">
        <v>0</v>
      </c>
      <c r="M349" s="62">
        <v>0</v>
      </c>
      <c r="N349" s="62">
        <v>0</v>
      </c>
      <c r="O349" s="62">
        <v>0</v>
      </c>
      <c r="P349" s="62">
        <v>0</v>
      </c>
      <c r="Q349" s="63">
        <v>0</v>
      </c>
      <c r="R349" s="62">
        <v>0</v>
      </c>
      <c r="S349" s="62">
        <f t="shared" si="32"/>
        <v>0</v>
      </c>
      <c r="T349" s="62">
        <f t="shared" si="33"/>
        <v>0</v>
      </c>
      <c r="U349" s="70">
        <v>0</v>
      </c>
      <c r="V349" s="58" t="s">
        <v>795</v>
      </c>
    </row>
    <row r="350" spans="1:22" ht="42.75" x14ac:dyDescent="0.25">
      <c r="A350" s="17" t="s">
        <v>673</v>
      </c>
      <c r="B350" s="18" t="s">
        <v>674</v>
      </c>
      <c r="C350" s="19" t="s">
        <v>31</v>
      </c>
      <c r="D350" s="62">
        <v>0</v>
      </c>
      <c r="E350" s="62">
        <v>0</v>
      </c>
      <c r="F350" s="62">
        <v>0</v>
      </c>
      <c r="G350" s="62">
        <f t="shared" si="31"/>
        <v>0</v>
      </c>
      <c r="H350" s="42">
        <f t="shared" si="30"/>
        <v>0</v>
      </c>
      <c r="I350" s="42">
        <f t="shared" si="29"/>
        <v>0</v>
      </c>
      <c r="J350" s="62">
        <v>0</v>
      </c>
      <c r="K350" s="62">
        <v>0</v>
      </c>
      <c r="L350" s="62">
        <v>0</v>
      </c>
      <c r="M350" s="62">
        <v>0</v>
      </c>
      <c r="N350" s="62">
        <v>0</v>
      </c>
      <c r="O350" s="62">
        <v>0</v>
      </c>
      <c r="P350" s="62">
        <v>0</v>
      </c>
      <c r="Q350" s="63">
        <v>0</v>
      </c>
      <c r="R350" s="62">
        <v>0</v>
      </c>
      <c r="S350" s="62">
        <f t="shared" si="32"/>
        <v>0</v>
      </c>
      <c r="T350" s="62">
        <f t="shared" si="33"/>
        <v>0</v>
      </c>
      <c r="U350" s="70">
        <v>0</v>
      </c>
      <c r="V350" s="58" t="s">
        <v>795</v>
      </c>
    </row>
    <row r="351" spans="1:22" ht="42.75" x14ac:dyDescent="0.25">
      <c r="A351" s="17" t="s">
        <v>675</v>
      </c>
      <c r="B351" s="18" t="s">
        <v>676</v>
      </c>
      <c r="C351" s="19" t="s">
        <v>31</v>
      </c>
      <c r="D351" s="62">
        <v>0</v>
      </c>
      <c r="E351" s="62">
        <v>0</v>
      </c>
      <c r="F351" s="62">
        <v>0</v>
      </c>
      <c r="G351" s="62">
        <f t="shared" si="31"/>
        <v>0</v>
      </c>
      <c r="H351" s="42">
        <f t="shared" si="30"/>
        <v>0</v>
      </c>
      <c r="I351" s="42">
        <f t="shared" si="29"/>
        <v>0</v>
      </c>
      <c r="J351" s="62">
        <v>0</v>
      </c>
      <c r="K351" s="62">
        <v>0</v>
      </c>
      <c r="L351" s="62">
        <v>0</v>
      </c>
      <c r="M351" s="62">
        <v>0</v>
      </c>
      <c r="N351" s="62">
        <v>0</v>
      </c>
      <c r="O351" s="62">
        <v>0</v>
      </c>
      <c r="P351" s="62">
        <v>0</v>
      </c>
      <c r="Q351" s="63">
        <v>0</v>
      </c>
      <c r="R351" s="62">
        <v>0</v>
      </c>
      <c r="S351" s="62">
        <f t="shared" si="32"/>
        <v>0</v>
      </c>
      <c r="T351" s="62">
        <f t="shared" si="33"/>
        <v>0</v>
      </c>
      <c r="U351" s="70">
        <v>0</v>
      </c>
      <c r="V351" s="58" t="s">
        <v>795</v>
      </c>
    </row>
    <row r="352" spans="1:22" ht="28.5" x14ac:dyDescent="0.25">
      <c r="A352" s="17" t="s">
        <v>677</v>
      </c>
      <c r="B352" s="18" t="s">
        <v>678</v>
      </c>
      <c r="C352" s="19" t="s">
        <v>31</v>
      </c>
      <c r="D352" s="62">
        <f>SUM(D353:D405)</f>
        <v>9.4190500000000004</v>
      </c>
      <c r="E352" s="62">
        <f>SUM(E353:E405)</f>
        <v>1.0278645199999998</v>
      </c>
      <c r="F352" s="62">
        <v>0</v>
      </c>
      <c r="G352" s="62">
        <f t="shared" si="31"/>
        <v>67.896606979999987</v>
      </c>
      <c r="H352" s="42">
        <f t="shared" si="30"/>
        <v>68.924471499999981</v>
      </c>
      <c r="I352" s="42">
        <f t="shared" si="29"/>
        <v>71.639513170000015</v>
      </c>
      <c r="J352" s="62">
        <v>1.1071394999999997</v>
      </c>
      <c r="K352" s="62">
        <v>0.90385353000000002</v>
      </c>
      <c r="L352" s="62">
        <v>6.1291980000000006</v>
      </c>
      <c r="M352" s="62">
        <v>29.295937560000002</v>
      </c>
      <c r="N352" s="62">
        <v>33.193386999999994</v>
      </c>
      <c r="O352" s="62">
        <v>13.807600480000003</v>
      </c>
      <c r="P352" s="62">
        <v>28.494746999999983</v>
      </c>
      <c r="Q352" s="63">
        <v>27.632121600000008</v>
      </c>
      <c r="R352" s="62">
        <v>0</v>
      </c>
      <c r="S352" s="62">
        <f t="shared" si="32"/>
        <v>-3.7429061900000278</v>
      </c>
      <c r="T352" s="62">
        <f t="shared" si="33"/>
        <v>2.7150416700000335</v>
      </c>
      <c r="U352" s="70">
        <v>3.9391548617098393</v>
      </c>
      <c r="V352" s="58" t="s">
        <v>795</v>
      </c>
    </row>
    <row r="353" spans="1:22" ht="30" x14ac:dyDescent="0.25">
      <c r="A353" s="20" t="s">
        <v>677</v>
      </c>
      <c r="B353" s="29" t="s">
        <v>679</v>
      </c>
      <c r="C353" s="22" t="s">
        <v>680</v>
      </c>
      <c r="D353" s="43">
        <v>0</v>
      </c>
      <c r="E353" s="52">
        <v>0.11240085000000001</v>
      </c>
      <c r="F353" s="61">
        <v>0</v>
      </c>
      <c r="G353" s="61">
        <f t="shared" si="31"/>
        <v>-0.11240085000000001</v>
      </c>
      <c r="H353" s="43">
        <f t="shared" si="30"/>
        <v>0</v>
      </c>
      <c r="I353" s="43">
        <f t="shared" si="29"/>
        <v>0.11240085000000001</v>
      </c>
      <c r="J353" s="61">
        <v>0</v>
      </c>
      <c r="K353" s="61">
        <v>0</v>
      </c>
      <c r="L353" s="61">
        <v>0</v>
      </c>
      <c r="M353" s="61">
        <v>0</v>
      </c>
      <c r="N353" s="61">
        <v>0</v>
      </c>
      <c r="O353" s="61">
        <v>0.11240085000000001</v>
      </c>
      <c r="P353" s="61">
        <v>0</v>
      </c>
      <c r="Q353" s="64">
        <v>0</v>
      </c>
      <c r="R353" s="61">
        <v>0</v>
      </c>
      <c r="S353" s="61">
        <f t="shared" si="32"/>
        <v>-0.22480170000000002</v>
      </c>
      <c r="T353" s="61">
        <f t="shared" si="33"/>
        <v>0.11240085000000001</v>
      </c>
      <c r="U353" s="67">
        <v>100</v>
      </c>
      <c r="V353" s="57" t="s">
        <v>797</v>
      </c>
    </row>
    <row r="354" spans="1:22" ht="30" x14ac:dyDescent="0.25">
      <c r="A354" s="20" t="s">
        <v>677</v>
      </c>
      <c r="B354" s="29" t="s">
        <v>681</v>
      </c>
      <c r="C354" s="22" t="s">
        <v>682</v>
      </c>
      <c r="D354" s="43">
        <v>0</v>
      </c>
      <c r="E354" s="52">
        <v>0.24084750999999999</v>
      </c>
      <c r="F354" s="61">
        <v>0</v>
      </c>
      <c r="G354" s="61">
        <f t="shared" si="31"/>
        <v>-0.24084750999999999</v>
      </c>
      <c r="H354" s="43">
        <f t="shared" si="30"/>
        <v>0</v>
      </c>
      <c r="I354" s="43">
        <f t="shared" si="29"/>
        <v>0</v>
      </c>
      <c r="J354" s="61">
        <v>0</v>
      </c>
      <c r="K354" s="61">
        <v>0</v>
      </c>
      <c r="L354" s="61">
        <v>0</v>
      </c>
      <c r="M354" s="61">
        <v>0</v>
      </c>
      <c r="N354" s="61">
        <v>0</v>
      </c>
      <c r="O354" s="61">
        <v>0</v>
      </c>
      <c r="P354" s="61">
        <v>0</v>
      </c>
      <c r="Q354" s="64">
        <v>0</v>
      </c>
      <c r="R354" s="61">
        <v>0</v>
      </c>
      <c r="S354" s="61">
        <f t="shared" si="32"/>
        <v>-0.24084750999999999</v>
      </c>
      <c r="T354" s="61">
        <f t="shared" si="33"/>
        <v>0</v>
      </c>
      <c r="U354" s="67">
        <v>0</v>
      </c>
      <c r="V354" s="57" t="s">
        <v>797</v>
      </c>
    </row>
    <row r="355" spans="1:22" ht="30" x14ac:dyDescent="0.25">
      <c r="A355" s="23" t="s">
        <v>677</v>
      </c>
      <c r="B355" s="31" t="s">
        <v>683</v>
      </c>
      <c r="C355" s="25" t="s">
        <v>684</v>
      </c>
      <c r="D355" s="43">
        <v>0</v>
      </c>
      <c r="E355" s="52">
        <v>0</v>
      </c>
      <c r="F355" s="61">
        <v>0</v>
      </c>
      <c r="G355" s="61">
        <f t="shared" si="31"/>
        <v>0</v>
      </c>
      <c r="H355" s="43">
        <f t="shared" si="30"/>
        <v>0</v>
      </c>
      <c r="I355" s="43">
        <f t="shared" si="29"/>
        <v>0.43225058</v>
      </c>
      <c r="J355" s="61">
        <v>0</v>
      </c>
      <c r="K355" s="61">
        <v>0</v>
      </c>
      <c r="L355" s="61">
        <v>0</v>
      </c>
      <c r="M355" s="61">
        <v>0.43225058</v>
      </c>
      <c r="N355" s="61">
        <v>0</v>
      </c>
      <c r="O355" s="61">
        <v>0</v>
      </c>
      <c r="P355" s="61">
        <v>0</v>
      </c>
      <c r="Q355" s="64">
        <v>0</v>
      </c>
      <c r="R355" s="61">
        <v>0</v>
      </c>
      <c r="S355" s="61">
        <f t="shared" si="32"/>
        <v>-0.43225058</v>
      </c>
      <c r="T355" s="61">
        <f t="shared" si="33"/>
        <v>0.43225058</v>
      </c>
      <c r="U355" s="67">
        <v>100</v>
      </c>
      <c r="V355" s="57" t="s">
        <v>798</v>
      </c>
    </row>
    <row r="356" spans="1:22" ht="30" x14ac:dyDescent="0.25">
      <c r="A356" s="23" t="s">
        <v>677</v>
      </c>
      <c r="B356" s="31" t="s">
        <v>685</v>
      </c>
      <c r="C356" s="25" t="s">
        <v>686</v>
      </c>
      <c r="D356" s="43">
        <v>0</v>
      </c>
      <c r="E356" s="52">
        <v>8.3687430000000007E-2</v>
      </c>
      <c r="F356" s="61">
        <v>0</v>
      </c>
      <c r="G356" s="61">
        <f t="shared" si="31"/>
        <v>-8.3687430000000007E-2</v>
      </c>
      <c r="H356" s="43">
        <f t="shared" si="30"/>
        <v>0</v>
      </c>
      <c r="I356" s="43">
        <f t="shared" si="29"/>
        <v>20.442601179999997</v>
      </c>
      <c r="J356" s="61">
        <v>0</v>
      </c>
      <c r="K356" s="61">
        <v>0.13868436000000001</v>
      </c>
      <c r="L356" s="61">
        <v>0</v>
      </c>
      <c r="M356" s="61">
        <v>20.303916819999998</v>
      </c>
      <c r="N356" s="61">
        <v>0</v>
      </c>
      <c r="O356" s="61">
        <v>0</v>
      </c>
      <c r="P356" s="61">
        <v>0</v>
      </c>
      <c r="Q356" s="64">
        <v>0</v>
      </c>
      <c r="R356" s="61">
        <v>0</v>
      </c>
      <c r="S356" s="61">
        <f t="shared" si="32"/>
        <v>-20.526288609999998</v>
      </c>
      <c r="T356" s="61">
        <f t="shared" si="33"/>
        <v>20.442601179999997</v>
      </c>
      <c r="U356" s="67">
        <v>100</v>
      </c>
      <c r="V356" s="57" t="s">
        <v>798</v>
      </c>
    </row>
    <row r="357" spans="1:22" ht="30" x14ac:dyDescent="0.25">
      <c r="A357" s="23" t="s">
        <v>677</v>
      </c>
      <c r="B357" s="31" t="s">
        <v>687</v>
      </c>
      <c r="C357" s="25" t="s">
        <v>688</v>
      </c>
      <c r="D357" s="43">
        <v>0</v>
      </c>
      <c r="E357" s="52">
        <v>9.4254840000000006E-2</v>
      </c>
      <c r="F357" s="61">
        <v>0</v>
      </c>
      <c r="G357" s="61">
        <f t="shared" si="31"/>
        <v>-9.4254840000000006E-2</v>
      </c>
      <c r="H357" s="43">
        <f t="shared" si="30"/>
        <v>0</v>
      </c>
      <c r="I357" s="43">
        <f t="shared" si="29"/>
        <v>0.42521239999999999</v>
      </c>
      <c r="J357" s="61">
        <v>0</v>
      </c>
      <c r="K357" s="61">
        <v>0</v>
      </c>
      <c r="L357" s="61">
        <v>0</v>
      </c>
      <c r="M357" s="61">
        <v>0.41771239999999998</v>
      </c>
      <c r="N357" s="61">
        <v>0</v>
      </c>
      <c r="O357" s="61">
        <v>0</v>
      </c>
      <c r="P357" s="61">
        <v>0</v>
      </c>
      <c r="Q357" s="64">
        <v>7.4999999999999997E-3</v>
      </c>
      <c r="R357" s="61">
        <v>0</v>
      </c>
      <c r="S357" s="61">
        <f t="shared" si="32"/>
        <v>-0.51946724</v>
      </c>
      <c r="T357" s="61">
        <f t="shared" si="33"/>
        <v>0.42521239999999999</v>
      </c>
      <c r="U357" s="67">
        <v>100</v>
      </c>
      <c r="V357" s="57" t="s">
        <v>798</v>
      </c>
    </row>
    <row r="358" spans="1:22" ht="30" x14ac:dyDescent="0.25">
      <c r="A358" s="23" t="s">
        <v>677</v>
      </c>
      <c r="B358" s="31" t="s">
        <v>689</v>
      </c>
      <c r="C358" s="25" t="s">
        <v>690</v>
      </c>
      <c r="D358" s="43">
        <v>0</v>
      </c>
      <c r="E358" s="52">
        <v>2.5839250000000001E-2</v>
      </c>
      <c r="F358" s="61">
        <v>0</v>
      </c>
      <c r="G358" s="61">
        <f t="shared" si="31"/>
        <v>-2.5839250000000001E-2</v>
      </c>
      <c r="H358" s="43">
        <f t="shared" si="30"/>
        <v>0</v>
      </c>
      <c r="I358" s="43">
        <f t="shared" si="29"/>
        <v>0.43437524</v>
      </c>
      <c r="J358" s="61">
        <v>0</v>
      </c>
      <c r="K358" s="61">
        <v>0</v>
      </c>
      <c r="L358" s="61">
        <v>0</v>
      </c>
      <c r="M358" s="61">
        <v>0.43437524</v>
      </c>
      <c r="N358" s="61">
        <v>0</v>
      </c>
      <c r="O358" s="61">
        <v>0</v>
      </c>
      <c r="P358" s="61">
        <v>0</v>
      </c>
      <c r="Q358" s="64">
        <v>0</v>
      </c>
      <c r="R358" s="61">
        <v>0</v>
      </c>
      <c r="S358" s="61">
        <f t="shared" si="32"/>
        <v>-0.46021448999999998</v>
      </c>
      <c r="T358" s="61">
        <f t="shared" si="33"/>
        <v>0.43437524</v>
      </c>
      <c r="U358" s="67">
        <v>100</v>
      </c>
      <c r="V358" s="57" t="s">
        <v>798</v>
      </c>
    </row>
    <row r="359" spans="1:22" ht="60" x14ac:dyDescent="0.25">
      <c r="A359" s="23" t="s">
        <v>677</v>
      </c>
      <c r="B359" s="31" t="s">
        <v>691</v>
      </c>
      <c r="C359" s="25" t="s">
        <v>692</v>
      </c>
      <c r="D359" s="43">
        <v>0</v>
      </c>
      <c r="E359" s="52">
        <v>0</v>
      </c>
      <c r="F359" s="61">
        <v>0</v>
      </c>
      <c r="G359" s="61">
        <f t="shared" si="31"/>
        <v>0</v>
      </c>
      <c r="H359" s="43">
        <f t="shared" si="30"/>
        <v>0</v>
      </c>
      <c r="I359" s="43">
        <f t="shared" si="29"/>
        <v>0.38501995</v>
      </c>
      <c r="J359" s="61">
        <v>0</v>
      </c>
      <c r="K359" s="61">
        <v>0</v>
      </c>
      <c r="L359" s="61">
        <v>0</v>
      </c>
      <c r="M359" s="61">
        <v>0</v>
      </c>
      <c r="N359" s="61">
        <v>0</v>
      </c>
      <c r="O359" s="61">
        <v>0</v>
      </c>
      <c r="P359" s="61">
        <v>0</v>
      </c>
      <c r="Q359" s="64">
        <v>0.38501995</v>
      </c>
      <c r="R359" s="61">
        <v>0</v>
      </c>
      <c r="S359" s="61">
        <f t="shared" si="32"/>
        <v>-0.38501995</v>
      </c>
      <c r="T359" s="61">
        <f t="shared" si="33"/>
        <v>0.38501995</v>
      </c>
      <c r="U359" s="67">
        <v>100</v>
      </c>
      <c r="V359" s="57" t="s">
        <v>798</v>
      </c>
    </row>
    <row r="360" spans="1:22" ht="60" x14ac:dyDescent="0.25">
      <c r="A360" s="23" t="s">
        <v>677</v>
      </c>
      <c r="B360" s="31" t="s">
        <v>693</v>
      </c>
      <c r="C360" s="25" t="s">
        <v>694</v>
      </c>
      <c r="D360" s="43">
        <v>0</v>
      </c>
      <c r="E360" s="52">
        <v>2.2566139999999998E-2</v>
      </c>
      <c r="F360" s="61">
        <v>0</v>
      </c>
      <c r="G360" s="61">
        <f t="shared" si="31"/>
        <v>-2.2566139999999998E-2</v>
      </c>
      <c r="H360" s="43">
        <f t="shared" si="30"/>
        <v>0</v>
      </c>
      <c r="I360" s="43">
        <f t="shared" si="29"/>
        <v>0.66151739999999992</v>
      </c>
      <c r="J360" s="61">
        <v>0</v>
      </c>
      <c r="K360" s="61">
        <v>0.66151739999999992</v>
      </c>
      <c r="L360" s="61">
        <v>0</v>
      </c>
      <c r="M360" s="61">
        <v>0</v>
      </c>
      <c r="N360" s="61">
        <v>0</v>
      </c>
      <c r="O360" s="61">
        <v>0</v>
      </c>
      <c r="P360" s="61">
        <v>0</v>
      </c>
      <c r="Q360" s="64">
        <v>0</v>
      </c>
      <c r="R360" s="61">
        <v>0</v>
      </c>
      <c r="S360" s="61">
        <f t="shared" si="32"/>
        <v>-0.68408353999999993</v>
      </c>
      <c r="T360" s="61">
        <f t="shared" si="33"/>
        <v>0.66151739999999992</v>
      </c>
      <c r="U360" s="67">
        <v>100</v>
      </c>
      <c r="V360" s="57" t="s">
        <v>798</v>
      </c>
    </row>
    <row r="361" spans="1:22" ht="30" x14ac:dyDescent="0.25">
      <c r="A361" s="20" t="s">
        <v>677</v>
      </c>
      <c r="B361" s="29" t="s">
        <v>695</v>
      </c>
      <c r="C361" s="22" t="s">
        <v>696</v>
      </c>
      <c r="D361" s="43">
        <v>3.9116300000000002</v>
      </c>
      <c r="E361" s="52">
        <v>0.40566341999999994</v>
      </c>
      <c r="F361" s="61">
        <v>0</v>
      </c>
      <c r="G361" s="61">
        <f t="shared" si="31"/>
        <v>28.383940579999997</v>
      </c>
      <c r="H361" s="43">
        <f t="shared" si="30"/>
        <v>28.789603999999997</v>
      </c>
      <c r="I361" s="43">
        <f t="shared" si="29"/>
        <v>18.025204779999999</v>
      </c>
      <c r="J361" s="61">
        <v>0.40566000000000002</v>
      </c>
      <c r="K361" s="61">
        <v>0</v>
      </c>
      <c r="L361" s="61">
        <v>0</v>
      </c>
      <c r="M361" s="61">
        <v>2.8827154099999999</v>
      </c>
      <c r="N361" s="61">
        <v>28.383943999999996</v>
      </c>
      <c r="O361" s="61">
        <v>8.8962293999999993</v>
      </c>
      <c r="P361" s="61">
        <v>0</v>
      </c>
      <c r="Q361" s="64">
        <v>6.2462599700000005</v>
      </c>
      <c r="R361" s="61">
        <v>0</v>
      </c>
      <c r="S361" s="61">
        <f t="shared" si="32"/>
        <v>10.358735799999998</v>
      </c>
      <c r="T361" s="61">
        <f t="shared" si="33"/>
        <v>-10.764399219999998</v>
      </c>
      <c r="U361" s="67">
        <v>-37.389882889670865</v>
      </c>
      <c r="V361" s="57" t="s">
        <v>799</v>
      </c>
    </row>
    <row r="362" spans="1:22" x14ac:dyDescent="0.25">
      <c r="A362" s="33" t="s">
        <v>677</v>
      </c>
      <c r="B362" s="39" t="s">
        <v>697</v>
      </c>
      <c r="C362" s="35" t="s">
        <v>698</v>
      </c>
      <c r="D362" s="43">
        <v>0.58867999999999998</v>
      </c>
      <c r="E362" s="52">
        <v>0</v>
      </c>
      <c r="F362" s="61">
        <v>0</v>
      </c>
      <c r="G362" s="61">
        <f t="shared" si="31"/>
        <v>3.7357499999999999</v>
      </c>
      <c r="H362" s="43">
        <f t="shared" si="30"/>
        <v>3.7357499999999999</v>
      </c>
      <c r="I362" s="43">
        <f t="shared" si="29"/>
        <v>0</v>
      </c>
      <c r="J362" s="61">
        <v>0.16138</v>
      </c>
      <c r="K362" s="61">
        <v>0</v>
      </c>
      <c r="L362" s="61">
        <v>0</v>
      </c>
      <c r="M362" s="61">
        <v>0</v>
      </c>
      <c r="N362" s="61">
        <v>0</v>
      </c>
      <c r="O362" s="61">
        <v>0</v>
      </c>
      <c r="P362" s="61">
        <v>3.57437</v>
      </c>
      <c r="Q362" s="64">
        <v>0</v>
      </c>
      <c r="R362" s="61">
        <v>0</v>
      </c>
      <c r="S362" s="61">
        <f t="shared" si="32"/>
        <v>3.7357499999999999</v>
      </c>
      <c r="T362" s="61">
        <f t="shared" si="33"/>
        <v>-3.7357499999999999</v>
      </c>
      <c r="U362" s="67">
        <v>-100</v>
      </c>
      <c r="V362" s="59" t="s">
        <v>795</v>
      </c>
    </row>
    <row r="363" spans="1:22" ht="60" x14ac:dyDescent="0.25">
      <c r="A363" s="20" t="s">
        <v>677</v>
      </c>
      <c r="B363" s="29" t="s">
        <v>699</v>
      </c>
      <c r="C363" s="22" t="s">
        <v>700</v>
      </c>
      <c r="D363" s="43">
        <v>1.8251200000000001</v>
      </c>
      <c r="E363" s="52">
        <v>0</v>
      </c>
      <c r="F363" s="61">
        <v>0</v>
      </c>
      <c r="G363" s="61">
        <f t="shared" si="31"/>
        <v>13.432914</v>
      </c>
      <c r="H363" s="43">
        <f t="shared" si="30"/>
        <v>13.432914</v>
      </c>
      <c r="I363" s="43">
        <f t="shared" si="29"/>
        <v>6.8722308400000003</v>
      </c>
      <c r="J363" s="61">
        <v>6.5000000000000002E-2</v>
      </c>
      <c r="K363" s="61">
        <v>0</v>
      </c>
      <c r="L363" s="61">
        <v>0</v>
      </c>
      <c r="M363" s="61">
        <v>0</v>
      </c>
      <c r="N363" s="61">
        <v>0</v>
      </c>
      <c r="O363" s="61">
        <v>0</v>
      </c>
      <c r="P363" s="61">
        <v>13.367914000000001</v>
      </c>
      <c r="Q363" s="64">
        <v>6.8722308400000003</v>
      </c>
      <c r="R363" s="61">
        <v>0</v>
      </c>
      <c r="S363" s="61">
        <f t="shared" si="32"/>
        <v>6.56068316</v>
      </c>
      <c r="T363" s="61">
        <f t="shared" si="33"/>
        <v>-6.56068316</v>
      </c>
      <c r="U363" s="67">
        <v>-48.840357051344178</v>
      </c>
      <c r="V363" s="57" t="s">
        <v>799</v>
      </c>
    </row>
    <row r="364" spans="1:22" ht="30" x14ac:dyDescent="0.25">
      <c r="A364" s="20" t="s">
        <v>677</v>
      </c>
      <c r="B364" s="29" t="s">
        <v>701</v>
      </c>
      <c r="C364" s="22" t="s">
        <v>702</v>
      </c>
      <c r="D364" s="43">
        <v>0.46467999999999998</v>
      </c>
      <c r="E364" s="52">
        <v>0</v>
      </c>
      <c r="F364" s="61">
        <v>0</v>
      </c>
      <c r="G364" s="61">
        <f t="shared" si="31"/>
        <v>3.4200159999999999</v>
      </c>
      <c r="H364" s="43">
        <f t="shared" si="30"/>
        <v>3.4200159999999999</v>
      </c>
      <c r="I364" s="43">
        <f t="shared" si="29"/>
        <v>2.9641800600000003</v>
      </c>
      <c r="J364" s="61">
        <v>9.5019999999999993E-2</v>
      </c>
      <c r="K364" s="61">
        <v>0</v>
      </c>
      <c r="L364" s="61">
        <v>3.3249960000000001</v>
      </c>
      <c r="M364" s="61">
        <v>0.93418099999999993</v>
      </c>
      <c r="N364" s="61">
        <v>0</v>
      </c>
      <c r="O364" s="61">
        <v>2.0299990600000002</v>
      </c>
      <c r="P364" s="61">
        <v>0</v>
      </c>
      <c r="Q364" s="64">
        <v>0</v>
      </c>
      <c r="R364" s="61">
        <v>0</v>
      </c>
      <c r="S364" s="61">
        <f t="shared" si="32"/>
        <v>0.45583593999999961</v>
      </c>
      <c r="T364" s="61">
        <f t="shared" si="33"/>
        <v>-0.45583593999999961</v>
      </c>
      <c r="U364" s="67">
        <v>-13.328473901876473</v>
      </c>
      <c r="V364" s="57" t="s">
        <v>799</v>
      </c>
    </row>
    <row r="365" spans="1:22" ht="45" x14ac:dyDescent="0.25">
      <c r="A365" s="23" t="s">
        <v>677</v>
      </c>
      <c r="B365" s="31" t="s">
        <v>703</v>
      </c>
      <c r="C365" s="25" t="s">
        <v>704</v>
      </c>
      <c r="D365" s="43">
        <v>0.35932999999999998</v>
      </c>
      <c r="E365" s="52">
        <v>0</v>
      </c>
      <c r="F365" s="61">
        <v>0</v>
      </c>
      <c r="G365" s="61">
        <f t="shared" si="31"/>
        <v>2.6447000000000003</v>
      </c>
      <c r="H365" s="43">
        <f t="shared" si="30"/>
        <v>2.6447000000000003</v>
      </c>
      <c r="I365" s="43">
        <f t="shared" si="29"/>
        <v>3.5217873200000001</v>
      </c>
      <c r="J365" s="61">
        <v>9.5019999999999993E-2</v>
      </c>
      <c r="K365" s="61">
        <v>0</v>
      </c>
      <c r="L365" s="61">
        <v>0</v>
      </c>
      <c r="M365" s="61">
        <v>0</v>
      </c>
      <c r="N365" s="61">
        <v>2.5496800000000004</v>
      </c>
      <c r="O365" s="61">
        <v>0</v>
      </c>
      <c r="P365" s="61">
        <v>0</v>
      </c>
      <c r="Q365" s="64">
        <v>3.5217873200000001</v>
      </c>
      <c r="R365" s="61">
        <v>0</v>
      </c>
      <c r="S365" s="61">
        <f t="shared" si="32"/>
        <v>-0.87708731999999978</v>
      </c>
      <c r="T365" s="61">
        <f t="shared" si="33"/>
        <v>0.87708731999999978</v>
      </c>
      <c r="U365" s="67">
        <v>33.163962642265652</v>
      </c>
      <c r="V365" s="57" t="s">
        <v>801</v>
      </c>
    </row>
    <row r="366" spans="1:22" ht="45" x14ac:dyDescent="0.25">
      <c r="A366" s="23" t="s">
        <v>677</v>
      </c>
      <c r="B366" s="31" t="s">
        <v>705</v>
      </c>
      <c r="C366" s="25" t="s">
        <v>706</v>
      </c>
      <c r="D366" s="43">
        <v>0.39391999999999999</v>
      </c>
      <c r="E366" s="52">
        <v>0</v>
      </c>
      <c r="F366" s="61">
        <v>0</v>
      </c>
      <c r="G366" s="61">
        <f t="shared" si="31"/>
        <v>2.899222</v>
      </c>
      <c r="H366" s="43">
        <f t="shared" si="30"/>
        <v>2.899222</v>
      </c>
      <c r="I366" s="43">
        <f t="shared" si="29"/>
        <v>2.8933720200000002</v>
      </c>
      <c r="J366" s="61">
        <v>9.5019999999999993E-2</v>
      </c>
      <c r="K366" s="61">
        <v>0</v>
      </c>
      <c r="L366" s="61">
        <v>2.8042020000000001</v>
      </c>
      <c r="M366" s="61">
        <v>1.1044238499999999</v>
      </c>
      <c r="N366" s="61">
        <v>0</v>
      </c>
      <c r="O366" s="61">
        <v>0</v>
      </c>
      <c r="P366" s="61">
        <v>0</v>
      </c>
      <c r="Q366" s="64">
        <v>1.7889481700000001</v>
      </c>
      <c r="R366" s="61">
        <v>0</v>
      </c>
      <c r="S366" s="61">
        <f t="shared" si="32"/>
        <v>5.8499799999998103E-3</v>
      </c>
      <c r="T366" s="61">
        <f t="shared" si="33"/>
        <v>-5.8499799999998103E-3</v>
      </c>
      <c r="U366" s="67">
        <v>-0.20177758033018012</v>
      </c>
      <c r="V366" s="57" t="s">
        <v>795</v>
      </c>
    </row>
    <row r="367" spans="1:22" ht="45" x14ac:dyDescent="0.25">
      <c r="A367" s="23" t="s">
        <v>677</v>
      </c>
      <c r="B367" s="31" t="s">
        <v>707</v>
      </c>
      <c r="C367" s="25" t="s">
        <v>708</v>
      </c>
      <c r="D367" s="43">
        <v>0.31994</v>
      </c>
      <c r="E367" s="52">
        <v>0</v>
      </c>
      <c r="F367" s="61">
        <v>0</v>
      </c>
      <c r="G367" s="61">
        <f t="shared" si="31"/>
        <v>2.3547829999999998</v>
      </c>
      <c r="H367" s="43">
        <f t="shared" si="30"/>
        <v>2.3547829999999998</v>
      </c>
      <c r="I367" s="43">
        <f t="shared" si="29"/>
        <v>1.2423968300000001</v>
      </c>
      <c r="J367" s="61">
        <v>9.5019999999999993E-2</v>
      </c>
      <c r="K367" s="61">
        <v>0</v>
      </c>
      <c r="L367" s="61">
        <v>0</v>
      </c>
      <c r="M367" s="61">
        <v>0</v>
      </c>
      <c r="N367" s="61">
        <v>2.259763</v>
      </c>
      <c r="O367" s="61">
        <v>0</v>
      </c>
      <c r="P367" s="61">
        <v>0</v>
      </c>
      <c r="Q367" s="64">
        <v>1.2423968300000001</v>
      </c>
      <c r="R367" s="61">
        <v>0</v>
      </c>
      <c r="S367" s="61">
        <f t="shared" si="32"/>
        <v>1.1123861699999997</v>
      </c>
      <c r="T367" s="61">
        <f t="shared" si="33"/>
        <v>-1.1123861699999997</v>
      </c>
      <c r="U367" s="67">
        <v>-47.239434376755732</v>
      </c>
      <c r="V367" s="57" t="s">
        <v>799</v>
      </c>
    </row>
    <row r="368" spans="1:22" x14ac:dyDescent="0.25">
      <c r="A368" s="40" t="s">
        <v>677</v>
      </c>
      <c r="B368" s="39" t="s">
        <v>709</v>
      </c>
      <c r="C368" s="41" t="s">
        <v>710</v>
      </c>
      <c r="D368" s="43">
        <v>0.39584999999999998</v>
      </c>
      <c r="E368" s="52">
        <v>0</v>
      </c>
      <c r="F368" s="61">
        <v>0</v>
      </c>
      <c r="G368" s="61">
        <f t="shared" si="31"/>
        <v>2.9132824999999998</v>
      </c>
      <c r="H368" s="43">
        <f t="shared" si="30"/>
        <v>2.9132824999999998</v>
      </c>
      <c r="I368" s="43">
        <f t="shared" si="29"/>
        <v>0.99681443999999997</v>
      </c>
      <c r="J368" s="61">
        <v>9.5019499999999993E-2</v>
      </c>
      <c r="K368" s="61">
        <v>0</v>
      </c>
      <c r="L368" s="61">
        <v>0</v>
      </c>
      <c r="M368" s="61">
        <v>0</v>
      </c>
      <c r="N368" s="61">
        <v>0</v>
      </c>
      <c r="O368" s="61">
        <v>0</v>
      </c>
      <c r="P368" s="61">
        <v>2.818263</v>
      </c>
      <c r="Q368" s="64">
        <v>0.99681443999999997</v>
      </c>
      <c r="R368" s="61">
        <v>0</v>
      </c>
      <c r="S368" s="61">
        <f t="shared" si="32"/>
        <v>1.9164680599999997</v>
      </c>
      <c r="T368" s="61">
        <f t="shared" si="33"/>
        <v>-1.9164680599999997</v>
      </c>
      <c r="U368" s="67">
        <v>-65.783804351277283</v>
      </c>
      <c r="V368" s="57" t="s">
        <v>799</v>
      </c>
    </row>
    <row r="369" spans="1:22" ht="30" x14ac:dyDescent="0.25">
      <c r="A369" s="40" t="s">
        <v>677</v>
      </c>
      <c r="B369" s="39" t="s">
        <v>711</v>
      </c>
      <c r="C369" s="41" t="s">
        <v>712</v>
      </c>
      <c r="D369" s="43">
        <v>0</v>
      </c>
      <c r="E369" s="52">
        <v>0</v>
      </c>
      <c r="F369" s="61">
        <v>0</v>
      </c>
      <c r="G369" s="61">
        <f t="shared" si="31"/>
        <v>0</v>
      </c>
      <c r="H369" s="43">
        <f t="shared" si="30"/>
        <v>0</v>
      </c>
      <c r="I369" s="43">
        <f t="shared" si="29"/>
        <v>4.5869100000000003E-2</v>
      </c>
      <c r="J369" s="61">
        <v>0</v>
      </c>
      <c r="K369" s="61">
        <v>4.5869100000000003E-2</v>
      </c>
      <c r="L369" s="61">
        <v>0</v>
      </c>
      <c r="M369" s="61">
        <v>0</v>
      </c>
      <c r="N369" s="61">
        <v>0</v>
      </c>
      <c r="O369" s="61">
        <v>0</v>
      </c>
      <c r="P369" s="61">
        <v>0</v>
      </c>
      <c r="Q369" s="64">
        <v>0</v>
      </c>
      <c r="R369" s="61">
        <v>0</v>
      </c>
      <c r="S369" s="61">
        <f t="shared" si="32"/>
        <v>-4.5869100000000003E-2</v>
      </c>
      <c r="T369" s="61">
        <f t="shared" si="33"/>
        <v>4.5869100000000003E-2</v>
      </c>
      <c r="U369" s="67">
        <v>100</v>
      </c>
      <c r="V369" s="57" t="s">
        <v>804</v>
      </c>
    </row>
    <row r="370" spans="1:22" ht="30" x14ac:dyDescent="0.25">
      <c r="A370" s="40" t="s">
        <v>677</v>
      </c>
      <c r="B370" s="39" t="s">
        <v>713</v>
      </c>
      <c r="C370" s="41" t="s">
        <v>714</v>
      </c>
      <c r="D370" s="43">
        <v>0</v>
      </c>
      <c r="E370" s="52">
        <v>0</v>
      </c>
      <c r="F370" s="61">
        <v>0</v>
      </c>
      <c r="G370" s="61">
        <f t="shared" si="31"/>
        <v>0</v>
      </c>
      <c r="H370" s="43">
        <f t="shared" si="30"/>
        <v>0</v>
      </c>
      <c r="I370" s="43">
        <f t="shared" si="29"/>
        <v>0.13508798999999999</v>
      </c>
      <c r="J370" s="61">
        <v>0</v>
      </c>
      <c r="K370" s="61">
        <v>0</v>
      </c>
      <c r="L370" s="61">
        <v>0</v>
      </c>
      <c r="M370" s="61">
        <v>0.13508798999999999</v>
      </c>
      <c r="N370" s="61">
        <v>0</v>
      </c>
      <c r="O370" s="61">
        <v>0</v>
      </c>
      <c r="P370" s="61">
        <v>0</v>
      </c>
      <c r="Q370" s="64">
        <v>0</v>
      </c>
      <c r="R370" s="61">
        <v>0</v>
      </c>
      <c r="S370" s="61">
        <f t="shared" si="32"/>
        <v>-0.13508798999999999</v>
      </c>
      <c r="T370" s="61">
        <f t="shared" si="33"/>
        <v>0.13508798999999999</v>
      </c>
      <c r="U370" s="67">
        <v>100</v>
      </c>
      <c r="V370" s="57" t="s">
        <v>804</v>
      </c>
    </row>
    <row r="371" spans="1:22" ht="30" x14ac:dyDescent="0.25">
      <c r="A371" s="40" t="s">
        <v>677</v>
      </c>
      <c r="B371" s="39" t="s">
        <v>715</v>
      </c>
      <c r="C371" s="41" t="s">
        <v>716</v>
      </c>
      <c r="D371" s="43">
        <v>0</v>
      </c>
      <c r="E371" s="52">
        <v>0</v>
      </c>
      <c r="F371" s="61">
        <v>0</v>
      </c>
      <c r="G371" s="61">
        <f t="shared" si="31"/>
        <v>0</v>
      </c>
      <c r="H371" s="43">
        <f t="shared" si="30"/>
        <v>0</v>
      </c>
      <c r="I371" s="43">
        <f t="shared" si="29"/>
        <v>0.20868032</v>
      </c>
      <c r="J371" s="61">
        <v>0</v>
      </c>
      <c r="K371" s="61">
        <v>0</v>
      </c>
      <c r="L371" s="61">
        <v>0</v>
      </c>
      <c r="M371" s="61">
        <v>0.20868032</v>
      </c>
      <c r="N371" s="61">
        <v>0</v>
      </c>
      <c r="O371" s="61">
        <v>0</v>
      </c>
      <c r="P371" s="61">
        <v>0</v>
      </c>
      <c r="Q371" s="64">
        <v>0</v>
      </c>
      <c r="R371" s="61">
        <v>0</v>
      </c>
      <c r="S371" s="61">
        <f t="shared" si="32"/>
        <v>-0.20868032</v>
      </c>
      <c r="T371" s="61">
        <f t="shared" si="33"/>
        <v>0.20868032</v>
      </c>
      <c r="U371" s="67">
        <v>100</v>
      </c>
      <c r="V371" s="57" t="s">
        <v>796</v>
      </c>
    </row>
    <row r="372" spans="1:22" ht="30" x14ac:dyDescent="0.25">
      <c r="A372" s="40" t="s">
        <v>677</v>
      </c>
      <c r="B372" s="39" t="s">
        <v>717</v>
      </c>
      <c r="C372" s="41" t="s">
        <v>718</v>
      </c>
      <c r="D372" s="43">
        <v>0</v>
      </c>
      <c r="E372" s="52">
        <v>0</v>
      </c>
      <c r="F372" s="61">
        <v>0</v>
      </c>
      <c r="G372" s="61">
        <f t="shared" si="31"/>
        <v>0</v>
      </c>
      <c r="H372" s="43">
        <f t="shared" si="30"/>
        <v>0</v>
      </c>
      <c r="I372" s="43">
        <f t="shared" si="29"/>
        <v>3.8847970000000002E-2</v>
      </c>
      <c r="J372" s="61">
        <v>0</v>
      </c>
      <c r="K372" s="61">
        <v>0</v>
      </c>
      <c r="L372" s="61">
        <v>0</v>
      </c>
      <c r="M372" s="61">
        <v>3.8847970000000002E-2</v>
      </c>
      <c r="N372" s="61">
        <v>0</v>
      </c>
      <c r="O372" s="61">
        <v>0</v>
      </c>
      <c r="P372" s="61">
        <v>0</v>
      </c>
      <c r="Q372" s="64">
        <v>0</v>
      </c>
      <c r="R372" s="61">
        <v>0</v>
      </c>
      <c r="S372" s="61">
        <f t="shared" si="32"/>
        <v>-3.8847970000000002E-2</v>
      </c>
      <c r="T372" s="61">
        <f t="shared" si="33"/>
        <v>3.8847970000000002E-2</v>
      </c>
      <c r="U372" s="67">
        <v>100</v>
      </c>
      <c r="V372" s="57" t="s">
        <v>796</v>
      </c>
    </row>
    <row r="373" spans="1:22" ht="30" x14ac:dyDescent="0.25">
      <c r="A373" s="40" t="s">
        <v>677</v>
      </c>
      <c r="B373" s="39" t="s">
        <v>719</v>
      </c>
      <c r="C373" s="41" t="s">
        <v>720</v>
      </c>
      <c r="D373" s="43">
        <v>0</v>
      </c>
      <c r="E373" s="52">
        <v>0</v>
      </c>
      <c r="F373" s="61">
        <v>0</v>
      </c>
      <c r="G373" s="61">
        <f t="shared" si="31"/>
        <v>0</v>
      </c>
      <c r="H373" s="43">
        <f t="shared" si="30"/>
        <v>0</v>
      </c>
      <c r="I373" s="43">
        <f t="shared" si="29"/>
        <v>0.11888338</v>
      </c>
      <c r="J373" s="61">
        <v>0</v>
      </c>
      <c r="K373" s="61">
        <v>0</v>
      </c>
      <c r="L373" s="61">
        <v>0</v>
      </c>
      <c r="M373" s="61">
        <v>0.11888338</v>
      </c>
      <c r="N373" s="61">
        <v>0</v>
      </c>
      <c r="O373" s="61">
        <v>0</v>
      </c>
      <c r="P373" s="61">
        <v>0</v>
      </c>
      <c r="Q373" s="64">
        <v>0</v>
      </c>
      <c r="R373" s="61">
        <v>0</v>
      </c>
      <c r="S373" s="61">
        <f t="shared" si="32"/>
        <v>-0.11888338</v>
      </c>
      <c r="T373" s="61">
        <f t="shared" si="33"/>
        <v>0.11888338</v>
      </c>
      <c r="U373" s="67">
        <v>100</v>
      </c>
      <c r="V373" s="57" t="s">
        <v>796</v>
      </c>
    </row>
    <row r="374" spans="1:22" ht="30" x14ac:dyDescent="0.25">
      <c r="A374" s="40" t="s">
        <v>677</v>
      </c>
      <c r="B374" s="39" t="s">
        <v>721</v>
      </c>
      <c r="C374" s="41" t="s">
        <v>722</v>
      </c>
      <c r="D374" s="43">
        <v>0</v>
      </c>
      <c r="E374" s="52">
        <v>0</v>
      </c>
      <c r="F374" s="61">
        <v>0</v>
      </c>
      <c r="G374" s="61">
        <f t="shared" si="31"/>
        <v>0</v>
      </c>
      <c r="H374" s="43">
        <f t="shared" si="30"/>
        <v>0</v>
      </c>
      <c r="I374" s="43">
        <f t="shared" si="29"/>
        <v>0.31778738000000001</v>
      </c>
      <c r="J374" s="61">
        <v>0</v>
      </c>
      <c r="K374" s="61">
        <v>0</v>
      </c>
      <c r="L374" s="61">
        <v>0</v>
      </c>
      <c r="M374" s="61">
        <v>0.31778738000000001</v>
      </c>
      <c r="N374" s="61">
        <v>0</v>
      </c>
      <c r="O374" s="61">
        <v>0</v>
      </c>
      <c r="P374" s="61">
        <v>0</v>
      </c>
      <c r="Q374" s="64">
        <v>0</v>
      </c>
      <c r="R374" s="61">
        <v>0</v>
      </c>
      <c r="S374" s="61">
        <f t="shared" si="32"/>
        <v>-0.31778738000000001</v>
      </c>
      <c r="T374" s="61">
        <f t="shared" si="33"/>
        <v>0.31778738000000001</v>
      </c>
      <c r="U374" s="67">
        <v>100</v>
      </c>
      <c r="V374" s="57" t="s">
        <v>796</v>
      </c>
    </row>
    <row r="375" spans="1:22" ht="30" x14ac:dyDescent="0.25">
      <c r="A375" s="40" t="s">
        <v>677</v>
      </c>
      <c r="B375" s="39" t="s">
        <v>723</v>
      </c>
      <c r="C375" s="41" t="s">
        <v>724</v>
      </c>
      <c r="D375" s="43">
        <v>0</v>
      </c>
      <c r="E375" s="52">
        <v>0</v>
      </c>
      <c r="F375" s="61">
        <v>0</v>
      </c>
      <c r="G375" s="61">
        <f t="shared" si="31"/>
        <v>0</v>
      </c>
      <c r="H375" s="43">
        <f t="shared" si="30"/>
        <v>0</v>
      </c>
      <c r="I375" s="43">
        <f t="shared" si="29"/>
        <v>0.21020604000000001</v>
      </c>
      <c r="J375" s="61">
        <v>0</v>
      </c>
      <c r="K375" s="61">
        <v>0</v>
      </c>
      <c r="L375" s="61">
        <v>0</v>
      </c>
      <c r="M375" s="61">
        <v>0.21020604000000001</v>
      </c>
      <c r="N375" s="61">
        <v>0</v>
      </c>
      <c r="O375" s="61">
        <v>0</v>
      </c>
      <c r="P375" s="61">
        <v>0</v>
      </c>
      <c r="Q375" s="64">
        <v>0</v>
      </c>
      <c r="R375" s="61">
        <v>0</v>
      </c>
      <c r="S375" s="61">
        <f t="shared" si="32"/>
        <v>-0.21020604000000001</v>
      </c>
      <c r="T375" s="61">
        <f t="shared" si="33"/>
        <v>0.21020604000000001</v>
      </c>
      <c r="U375" s="67">
        <v>100</v>
      </c>
      <c r="V375" s="57" t="s">
        <v>796</v>
      </c>
    </row>
    <row r="376" spans="1:22" ht="30" x14ac:dyDescent="0.25">
      <c r="A376" s="40" t="s">
        <v>677</v>
      </c>
      <c r="B376" s="39" t="s">
        <v>725</v>
      </c>
      <c r="C376" s="41" t="s">
        <v>726</v>
      </c>
      <c r="D376" s="43">
        <v>0</v>
      </c>
      <c r="E376" s="52">
        <v>4.2605080000000004E-2</v>
      </c>
      <c r="F376" s="61">
        <v>0</v>
      </c>
      <c r="G376" s="61">
        <f t="shared" si="31"/>
        <v>-4.2605080000000004E-2</v>
      </c>
      <c r="H376" s="43">
        <f t="shared" si="30"/>
        <v>0</v>
      </c>
      <c r="I376" s="43">
        <f t="shared" si="29"/>
        <v>0.28503654</v>
      </c>
      <c r="J376" s="61">
        <v>0</v>
      </c>
      <c r="K376" s="61">
        <v>0</v>
      </c>
      <c r="L376" s="61">
        <v>0</v>
      </c>
      <c r="M376" s="61">
        <v>0.28503654</v>
      </c>
      <c r="N376" s="61">
        <v>0</v>
      </c>
      <c r="O376" s="61">
        <v>0</v>
      </c>
      <c r="P376" s="61">
        <v>0</v>
      </c>
      <c r="Q376" s="64">
        <v>0</v>
      </c>
      <c r="R376" s="61">
        <v>0</v>
      </c>
      <c r="S376" s="61">
        <f t="shared" si="32"/>
        <v>-0.32764162000000002</v>
      </c>
      <c r="T376" s="61">
        <f t="shared" si="33"/>
        <v>0.28503654</v>
      </c>
      <c r="U376" s="67">
        <v>100</v>
      </c>
      <c r="V376" s="57" t="s">
        <v>796</v>
      </c>
    </row>
    <row r="377" spans="1:22" ht="30" x14ac:dyDescent="0.25">
      <c r="A377" s="40" t="s">
        <v>677</v>
      </c>
      <c r="B377" s="39" t="s">
        <v>727</v>
      </c>
      <c r="C377" s="41" t="s">
        <v>728</v>
      </c>
      <c r="D377" s="43">
        <v>0</v>
      </c>
      <c r="E377" s="52">
        <v>0</v>
      </c>
      <c r="F377" s="61">
        <v>0</v>
      </c>
      <c r="G377" s="61">
        <f t="shared" si="31"/>
        <v>0</v>
      </c>
      <c r="H377" s="43">
        <f t="shared" si="30"/>
        <v>0</v>
      </c>
      <c r="I377" s="43">
        <f t="shared" si="29"/>
        <v>0.76783082000000002</v>
      </c>
      <c r="J377" s="61">
        <v>0</v>
      </c>
      <c r="K377" s="61">
        <v>0</v>
      </c>
      <c r="L377" s="61">
        <v>0</v>
      </c>
      <c r="M377" s="61">
        <v>0.76783082000000002</v>
      </c>
      <c r="N377" s="61">
        <v>0</v>
      </c>
      <c r="O377" s="61">
        <v>0</v>
      </c>
      <c r="P377" s="61">
        <v>0</v>
      </c>
      <c r="Q377" s="64">
        <v>0</v>
      </c>
      <c r="R377" s="61">
        <v>0</v>
      </c>
      <c r="S377" s="61">
        <f t="shared" si="32"/>
        <v>-0.76783082000000002</v>
      </c>
      <c r="T377" s="61">
        <f t="shared" si="33"/>
        <v>0.76783082000000002</v>
      </c>
      <c r="U377" s="67">
        <v>100</v>
      </c>
      <c r="V377" s="57" t="s">
        <v>796</v>
      </c>
    </row>
    <row r="378" spans="1:22" ht="30" x14ac:dyDescent="0.25">
      <c r="A378" s="40" t="s">
        <v>677</v>
      </c>
      <c r="B378" s="39" t="s">
        <v>729</v>
      </c>
      <c r="C378" s="41" t="s">
        <v>730</v>
      </c>
      <c r="D378" s="43">
        <v>0</v>
      </c>
      <c r="E378" s="52">
        <v>0</v>
      </c>
      <c r="F378" s="61">
        <v>0</v>
      </c>
      <c r="G378" s="61">
        <f t="shared" si="31"/>
        <v>0</v>
      </c>
      <c r="H378" s="43">
        <f t="shared" si="30"/>
        <v>0</v>
      </c>
      <c r="I378" s="43">
        <f t="shared" si="29"/>
        <v>4.7799229999999991E-2</v>
      </c>
      <c r="J378" s="61">
        <v>0</v>
      </c>
      <c r="K378" s="61">
        <v>0</v>
      </c>
      <c r="L378" s="61">
        <v>0</v>
      </c>
      <c r="M378" s="61">
        <v>4.7799229999999991E-2</v>
      </c>
      <c r="N378" s="61">
        <v>0</v>
      </c>
      <c r="O378" s="61">
        <v>0</v>
      </c>
      <c r="P378" s="61">
        <v>0</v>
      </c>
      <c r="Q378" s="64">
        <v>0</v>
      </c>
      <c r="R378" s="61">
        <v>0</v>
      </c>
      <c r="S378" s="61">
        <f t="shared" si="32"/>
        <v>-4.7799229999999991E-2</v>
      </c>
      <c r="T378" s="61">
        <f t="shared" si="33"/>
        <v>4.7799229999999991E-2</v>
      </c>
      <c r="U378" s="67">
        <v>100</v>
      </c>
      <c r="V378" s="59" t="s">
        <v>804</v>
      </c>
    </row>
    <row r="379" spans="1:22" x14ac:dyDescent="0.25">
      <c r="A379" s="40" t="s">
        <v>677</v>
      </c>
      <c r="B379" s="39" t="s">
        <v>731</v>
      </c>
      <c r="C379" s="41" t="s">
        <v>732</v>
      </c>
      <c r="D379" s="43">
        <v>0</v>
      </c>
      <c r="E379" s="52">
        <v>0</v>
      </c>
      <c r="F379" s="61">
        <v>0</v>
      </c>
      <c r="G379" s="61">
        <f t="shared" si="31"/>
        <v>0</v>
      </c>
      <c r="H379" s="43">
        <f t="shared" si="30"/>
        <v>0</v>
      </c>
      <c r="I379" s="43">
        <f t="shared" si="29"/>
        <v>5.825139E-2</v>
      </c>
      <c r="J379" s="61">
        <v>0</v>
      </c>
      <c r="K379" s="61">
        <v>0</v>
      </c>
      <c r="L379" s="61">
        <v>0</v>
      </c>
      <c r="M379" s="61">
        <v>5.825139E-2</v>
      </c>
      <c r="N379" s="61">
        <v>0</v>
      </c>
      <c r="O379" s="61">
        <v>0</v>
      </c>
      <c r="P379" s="61">
        <v>0</v>
      </c>
      <c r="Q379" s="64">
        <v>0</v>
      </c>
      <c r="R379" s="61">
        <v>0</v>
      </c>
      <c r="S379" s="61">
        <f t="shared" si="32"/>
        <v>-5.825139E-2</v>
      </c>
      <c r="T379" s="61">
        <f t="shared" si="33"/>
        <v>5.825139E-2</v>
      </c>
      <c r="U379" s="67">
        <v>100</v>
      </c>
      <c r="V379" s="59" t="s">
        <v>804</v>
      </c>
    </row>
    <row r="380" spans="1:22" ht="30" x14ac:dyDescent="0.25">
      <c r="A380" s="40" t="s">
        <v>677</v>
      </c>
      <c r="B380" s="39" t="s">
        <v>733</v>
      </c>
      <c r="C380" s="41" t="s">
        <v>734</v>
      </c>
      <c r="D380" s="43">
        <v>0</v>
      </c>
      <c r="E380" s="52">
        <v>0</v>
      </c>
      <c r="F380" s="61">
        <v>0</v>
      </c>
      <c r="G380" s="61">
        <f t="shared" si="31"/>
        <v>0</v>
      </c>
      <c r="H380" s="43">
        <f t="shared" si="30"/>
        <v>0</v>
      </c>
      <c r="I380" s="43">
        <f t="shared" si="29"/>
        <v>3.6447279999999999E-2</v>
      </c>
      <c r="J380" s="61">
        <v>0</v>
      </c>
      <c r="K380" s="61">
        <v>0</v>
      </c>
      <c r="L380" s="61">
        <v>0</v>
      </c>
      <c r="M380" s="61">
        <v>3.6447279999999999E-2</v>
      </c>
      <c r="N380" s="61">
        <v>0</v>
      </c>
      <c r="O380" s="61">
        <v>0</v>
      </c>
      <c r="P380" s="61">
        <v>0</v>
      </c>
      <c r="Q380" s="64">
        <v>0</v>
      </c>
      <c r="R380" s="61">
        <v>0</v>
      </c>
      <c r="S380" s="61">
        <f t="shared" si="32"/>
        <v>-3.6447279999999999E-2</v>
      </c>
      <c r="T380" s="61">
        <f t="shared" si="33"/>
        <v>3.6447279999999999E-2</v>
      </c>
      <c r="U380" s="67">
        <v>100</v>
      </c>
      <c r="V380" s="57" t="s">
        <v>796</v>
      </c>
    </row>
    <row r="381" spans="1:22" ht="30" x14ac:dyDescent="0.25">
      <c r="A381" s="40" t="s">
        <v>677</v>
      </c>
      <c r="B381" s="39" t="s">
        <v>735</v>
      </c>
      <c r="C381" s="41" t="s">
        <v>736</v>
      </c>
      <c r="D381" s="43">
        <v>0</v>
      </c>
      <c r="E381" s="52">
        <v>0</v>
      </c>
      <c r="F381" s="61">
        <v>0</v>
      </c>
      <c r="G381" s="61">
        <f t="shared" si="31"/>
        <v>0</v>
      </c>
      <c r="H381" s="43">
        <f t="shared" si="30"/>
        <v>0</v>
      </c>
      <c r="I381" s="43">
        <f t="shared" si="29"/>
        <v>0.15037402</v>
      </c>
      <c r="J381" s="61">
        <v>0</v>
      </c>
      <c r="K381" s="61">
        <v>0</v>
      </c>
      <c r="L381" s="61">
        <v>0</v>
      </c>
      <c r="M381" s="61">
        <v>3.2160179999999997E-2</v>
      </c>
      <c r="N381" s="61">
        <v>0</v>
      </c>
      <c r="O381" s="61">
        <v>0.11821384</v>
      </c>
      <c r="P381" s="61">
        <v>0</v>
      </c>
      <c r="Q381" s="64">
        <v>0</v>
      </c>
      <c r="R381" s="61">
        <v>0</v>
      </c>
      <c r="S381" s="61">
        <f t="shared" si="32"/>
        <v>-0.15037402</v>
      </c>
      <c r="T381" s="61">
        <f t="shared" si="33"/>
        <v>0.15037402</v>
      </c>
      <c r="U381" s="67">
        <v>100</v>
      </c>
      <c r="V381" s="57" t="s">
        <v>796</v>
      </c>
    </row>
    <row r="382" spans="1:22" ht="30" x14ac:dyDescent="0.25">
      <c r="A382" s="40" t="s">
        <v>677</v>
      </c>
      <c r="B382" s="39" t="s">
        <v>737</v>
      </c>
      <c r="C382" s="41" t="s">
        <v>738</v>
      </c>
      <c r="D382" s="43">
        <v>0</v>
      </c>
      <c r="E382" s="52">
        <v>0</v>
      </c>
      <c r="F382" s="61">
        <v>0</v>
      </c>
      <c r="G382" s="61">
        <f t="shared" si="31"/>
        <v>0</v>
      </c>
      <c r="H382" s="43">
        <f t="shared" si="30"/>
        <v>0</v>
      </c>
      <c r="I382" s="43">
        <f t="shared" si="29"/>
        <v>0.52934374000000006</v>
      </c>
      <c r="J382" s="61">
        <v>0</v>
      </c>
      <c r="K382" s="61">
        <v>0</v>
      </c>
      <c r="L382" s="61">
        <v>0</v>
      </c>
      <c r="M382" s="61">
        <v>0.52934374000000006</v>
      </c>
      <c r="N382" s="61">
        <v>0</v>
      </c>
      <c r="O382" s="61">
        <v>0</v>
      </c>
      <c r="P382" s="61">
        <v>0</v>
      </c>
      <c r="Q382" s="64">
        <v>0</v>
      </c>
      <c r="R382" s="61">
        <v>0</v>
      </c>
      <c r="S382" s="61">
        <f t="shared" si="32"/>
        <v>-0.52934374000000006</v>
      </c>
      <c r="T382" s="61">
        <f t="shared" si="33"/>
        <v>0.52934374000000006</v>
      </c>
      <c r="U382" s="67">
        <v>100</v>
      </c>
      <c r="V382" s="57" t="s">
        <v>796</v>
      </c>
    </row>
    <row r="383" spans="1:22" x14ac:dyDescent="0.25">
      <c r="A383" s="40" t="s">
        <v>677</v>
      </c>
      <c r="B383" s="39" t="s">
        <v>739</v>
      </c>
      <c r="C383" s="41" t="s">
        <v>740</v>
      </c>
      <c r="D383" s="43">
        <v>0</v>
      </c>
      <c r="E383" s="52">
        <v>0</v>
      </c>
      <c r="F383" s="61">
        <v>0</v>
      </c>
      <c r="G383" s="61">
        <f t="shared" si="31"/>
        <v>0</v>
      </c>
      <c r="H383" s="43">
        <f t="shared" si="30"/>
        <v>0</v>
      </c>
      <c r="I383" s="43">
        <f t="shared" si="29"/>
        <v>9.0303410000000001E-2</v>
      </c>
      <c r="J383" s="61">
        <v>0</v>
      </c>
      <c r="K383" s="61">
        <v>0</v>
      </c>
      <c r="L383" s="61">
        <v>0</v>
      </c>
      <c r="M383" s="61">
        <v>0</v>
      </c>
      <c r="N383" s="61">
        <v>0</v>
      </c>
      <c r="O383" s="61">
        <v>9.0303410000000001E-2</v>
      </c>
      <c r="P383" s="61">
        <v>0</v>
      </c>
      <c r="Q383" s="64">
        <v>0</v>
      </c>
      <c r="R383" s="61">
        <v>0</v>
      </c>
      <c r="S383" s="61">
        <f t="shared" si="32"/>
        <v>-9.0303410000000001E-2</v>
      </c>
      <c r="T383" s="61">
        <f t="shared" si="33"/>
        <v>9.0303410000000001E-2</v>
      </c>
      <c r="U383" s="67">
        <v>100</v>
      </c>
      <c r="V383" s="59" t="s">
        <v>804</v>
      </c>
    </row>
    <row r="384" spans="1:22" ht="30" x14ac:dyDescent="0.25">
      <c r="A384" s="40" t="s">
        <v>677</v>
      </c>
      <c r="B384" s="39" t="s">
        <v>741</v>
      </c>
      <c r="C384" s="41" t="s">
        <v>154</v>
      </c>
      <c r="D384" s="43">
        <v>0</v>
      </c>
      <c r="E384" s="52">
        <v>0</v>
      </c>
      <c r="F384" s="61">
        <v>0</v>
      </c>
      <c r="G384" s="61">
        <f t="shared" si="31"/>
        <v>0</v>
      </c>
      <c r="H384" s="43">
        <f t="shared" si="30"/>
        <v>0</v>
      </c>
      <c r="I384" s="43">
        <f t="shared" si="29"/>
        <v>5.7782670000000001E-2</v>
      </c>
      <c r="J384" s="61">
        <v>0</v>
      </c>
      <c r="K384" s="61">
        <v>5.7782670000000001E-2</v>
      </c>
      <c r="L384" s="61">
        <v>0</v>
      </c>
      <c r="M384" s="61">
        <v>0</v>
      </c>
      <c r="N384" s="61">
        <v>0</v>
      </c>
      <c r="O384" s="61">
        <v>0</v>
      </c>
      <c r="P384" s="61">
        <v>0</v>
      </c>
      <c r="Q384" s="64">
        <v>0</v>
      </c>
      <c r="R384" s="61">
        <v>0</v>
      </c>
      <c r="S384" s="61">
        <f t="shared" si="32"/>
        <v>-5.7782670000000001E-2</v>
      </c>
      <c r="T384" s="61">
        <f t="shared" si="33"/>
        <v>5.7782670000000001E-2</v>
      </c>
      <c r="U384" s="67">
        <v>100</v>
      </c>
      <c r="V384" s="57" t="s">
        <v>806</v>
      </c>
    </row>
    <row r="385" spans="1:22" ht="30" x14ac:dyDescent="0.25">
      <c r="A385" s="40" t="s">
        <v>677</v>
      </c>
      <c r="B385" s="39" t="s">
        <v>742</v>
      </c>
      <c r="C385" s="41" t="s">
        <v>743</v>
      </c>
      <c r="D385" s="43">
        <v>0</v>
      </c>
      <c r="E385" s="52">
        <v>0</v>
      </c>
      <c r="F385" s="61">
        <v>0</v>
      </c>
      <c r="G385" s="61">
        <f t="shared" si="31"/>
        <v>0</v>
      </c>
      <c r="H385" s="43">
        <f t="shared" si="30"/>
        <v>0</v>
      </c>
      <c r="I385" s="43">
        <f t="shared" si="29"/>
        <v>1.1334836500000001</v>
      </c>
      <c r="J385" s="61">
        <v>0</v>
      </c>
      <c r="K385" s="61">
        <v>0</v>
      </c>
      <c r="L385" s="61">
        <v>0</v>
      </c>
      <c r="M385" s="61">
        <v>0</v>
      </c>
      <c r="N385" s="61">
        <v>0</v>
      </c>
      <c r="O385" s="61">
        <v>0</v>
      </c>
      <c r="P385" s="61">
        <v>0</v>
      </c>
      <c r="Q385" s="64">
        <v>1.1334836500000001</v>
      </c>
      <c r="R385" s="61">
        <v>0</v>
      </c>
      <c r="S385" s="61">
        <f t="shared" si="32"/>
        <v>-1.1334836500000001</v>
      </c>
      <c r="T385" s="61">
        <f t="shared" si="33"/>
        <v>1.1334836500000001</v>
      </c>
      <c r="U385" s="67">
        <v>100</v>
      </c>
      <c r="V385" s="57" t="s">
        <v>796</v>
      </c>
    </row>
    <row r="386" spans="1:22" ht="30" x14ac:dyDescent="0.25">
      <c r="A386" s="40" t="s">
        <v>677</v>
      </c>
      <c r="B386" s="39" t="s">
        <v>744</v>
      </c>
      <c r="C386" s="41" t="s">
        <v>745</v>
      </c>
      <c r="D386" s="43">
        <v>0</v>
      </c>
      <c r="E386" s="52">
        <v>0</v>
      </c>
      <c r="F386" s="61">
        <v>0</v>
      </c>
      <c r="G386" s="61">
        <f t="shared" si="31"/>
        <v>0</v>
      </c>
      <c r="H386" s="43">
        <f t="shared" si="30"/>
        <v>0</v>
      </c>
      <c r="I386" s="43">
        <f t="shared" si="29"/>
        <v>0.21241401000000001</v>
      </c>
      <c r="J386" s="61">
        <v>0</v>
      </c>
      <c r="K386" s="61">
        <v>0</v>
      </c>
      <c r="L386" s="61">
        <v>0</v>
      </c>
      <c r="M386" s="61">
        <v>0</v>
      </c>
      <c r="N386" s="61">
        <v>0</v>
      </c>
      <c r="O386" s="61">
        <v>0.21241401000000001</v>
      </c>
      <c r="P386" s="61">
        <v>0</v>
      </c>
      <c r="Q386" s="64">
        <v>0</v>
      </c>
      <c r="R386" s="61">
        <v>0</v>
      </c>
      <c r="S386" s="61">
        <f t="shared" si="32"/>
        <v>-0.21241401000000001</v>
      </c>
      <c r="T386" s="61">
        <f t="shared" si="33"/>
        <v>0.21241401000000001</v>
      </c>
      <c r="U386" s="67">
        <v>100</v>
      </c>
      <c r="V386" s="57" t="s">
        <v>796</v>
      </c>
    </row>
    <row r="387" spans="1:22" ht="30" x14ac:dyDescent="0.25">
      <c r="A387" s="40" t="s">
        <v>677</v>
      </c>
      <c r="B387" s="39" t="s">
        <v>746</v>
      </c>
      <c r="C387" s="41" t="s">
        <v>747</v>
      </c>
      <c r="D387" s="43">
        <v>0</v>
      </c>
      <c r="E387" s="52">
        <v>0</v>
      </c>
      <c r="F387" s="61">
        <v>0</v>
      </c>
      <c r="G387" s="61">
        <f t="shared" si="31"/>
        <v>0</v>
      </c>
      <c r="H387" s="43">
        <f t="shared" si="30"/>
        <v>0</v>
      </c>
      <c r="I387" s="43">
        <f t="shared" si="29"/>
        <v>0.56732349999999998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  <c r="O387" s="61">
        <v>0.56732349999999998</v>
      </c>
      <c r="P387" s="61">
        <v>0</v>
      </c>
      <c r="Q387" s="64">
        <v>0</v>
      </c>
      <c r="R387" s="61">
        <v>0</v>
      </c>
      <c r="S387" s="61">
        <f t="shared" si="32"/>
        <v>-0.56732349999999998</v>
      </c>
      <c r="T387" s="61">
        <f t="shared" si="33"/>
        <v>0.56732349999999998</v>
      </c>
      <c r="U387" s="67">
        <v>100</v>
      </c>
      <c r="V387" s="57" t="s">
        <v>796</v>
      </c>
    </row>
    <row r="388" spans="1:22" ht="30" x14ac:dyDescent="0.25">
      <c r="A388" s="40" t="s">
        <v>677</v>
      </c>
      <c r="B388" s="39" t="s">
        <v>748</v>
      </c>
      <c r="C388" s="41" t="s">
        <v>749</v>
      </c>
      <c r="D388" s="43">
        <v>0</v>
      </c>
      <c r="E388" s="52">
        <v>0</v>
      </c>
      <c r="F388" s="61">
        <v>0</v>
      </c>
      <c r="G388" s="61">
        <f t="shared" si="31"/>
        <v>0</v>
      </c>
      <c r="H388" s="43">
        <f t="shared" si="30"/>
        <v>0</v>
      </c>
      <c r="I388" s="43">
        <f t="shared" si="29"/>
        <v>1.13728585</v>
      </c>
      <c r="J388" s="61">
        <v>0</v>
      </c>
      <c r="K388" s="61">
        <v>0</v>
      </c>
      <c r="L388" s="61">
        <v>0</v>
      </c>
      <c r="M388" s="61">
        <v>0</v>
      </c>
      <c r="N388" s="61">
        <v>0</v>
      </c>
      <c r="O388" s="61">
        <v>1.13728585</v>
      </c>
      <c r="P388" s="61">
        <v>0</v>
      </c>
      <c r="Q388" s="64">
        <v>0</v>
      </c>
      <c r="R388" s="61">
        <v>0</v>
      </c>
      <c r="S388" s="61">
        <f t="shared" si="32"/>
        <v>-1.13728585</v>
      </c>
      <c r="T388" s="61">
        <f t="shared" si="33"/>
        <v>1.13728585</v>
      </c>
      <c r="U388" s="67">
        <v>100</v>
      </c>
      <c r="V388" s="57" t="s">
        <v>796</v>
      </c>
    </row>
    <row r="389" spans="1:22" ht="30" x14ac:dyDescent="0.25">
      <c r="A389" s="40" t="s">
        <v>677</v>
      </c>
      <c r="B389" s="39" t="s">
        <v>750</v>
      </c>
      <c r="C389" s="41" t="s">
        <v>751</v>
      </c>
      <c r="D389" s="43">
        <v>0</v>
      </c>
      <c r="E389" s="52">
        <v>0</v>
      </c>
      <c r="F389" s="61">
        <v>0</v>
      </c>
      <c r="G389" s="61">
        <f t="shared" si="31"/>
        <v>0</v>
      </c>
      <c r="H389" s="43">
        <f t="shared" si="30"/>
        <v>0</v>
      </c>
      <c r="I389" s="43">
        <f t="shared" si="29"/>
        <v>1.26702556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  <c r="O389" s="61">
        <v>0.64343055999999998</v>
      </c>
      <c r="P389" s="61">
        <v>0</v>
      </c>
      <c r="Q389" s="64">
        <v>0.62359500000000001</v>
      </c>
      <c r="R389" s="61">
        <v>0</v>
      </c>
      <c r="S389" s="61">
        <f t="shared" si="32"/>
        <v>-1.26702556</v>
      </c>
      <c r="T389" s="61">
        <f t="shared" si="33"/>
        <v>1.26702556</v>
      </c>
      <c r="U389" s="67">
        <v>100</v>
      </c>
      <c r="V389" s="57" t="s">
        <v>796</v>
      </c>
    </row>
    <row r="390" spans="1:22" ht="30" x14ac:dyDescent="0.25">
      <c r="A390" s="40" t="s">
        <v>677</v>
      </c>
      <c r="B390" s="39" t="s">
        <v>752</v>
      </c>
      <c r="C390" s="41" t="s">
        <v>753</v>
      </c>
      <c r="D390" s="43">
        <v>0</v>
      </c>
      <c r="E390" s="52">
        <v>0</v>
      </c>
      <c r="F390" s="61">
        <v>0</v>
      </c>
      <c r="G390" s="61">
        <f t="shared" si="31"/>
        <v>0</v>
      </c>
      <c r="H390" s="43">
        <f t="shared" si="30"/>
        <v>0</v>
      </c>
      <c r="I390" s="43">
        <f t="shared" ref="I390:I407" si="34">K390+M390+O390+Q390</f>
        <v>6.8435029999999994E-2</v>
      </c>
      <c r="J390" s="61">
        <v>0</v>
      </c>
      <c r="K390" s="61">
        <v>0</v>
      </c>
      <c r="L390" s="61">
        <v>0</v>
      </c>
      <c r="M390" s="61">
        <v>0</v>
      </c>
      <c r="N390" s="61">
        <v>0</v>
      </c>
      <c r="O390" s="61">
        <v>0</v>
      </c>
      <c r="P390" s="61">
        <v>0</v>
      </c>
      <c r="Q390" s="64">
        <v>6.8435029999999994E-2</v>
      </c>
      <c r="R390" s="61">
        <v>0</v>
      </c>
      <c r="S390" s="61">
        <f t="shared" si="32"/>
        <v>-6.8435029999999994E-2</v>
      </c>
      <c r="T390" s="61">
        <f t="shared" si="33"/>
        <v>6.8435029999999994E-2</v>
      </c>
      <c r="U390" s="67">
        <v>100</v>
      </c>
      <c r="V390" s="57" t="s">
        <v>796</v>
      </c>
    </row>
    <row r="391" spans="1:22" ht="30" x14ac:dyDescent="0.25">
      <c r="A391" s="40" t="s">
        <v>677</v>
      </c>
      <c r="B391" s="39" t="s">
        <v>754</v>
      </c>
      <c r="C391" s="41" t="s">
        <v>755</v>
      </c>
      <c r="D391" s="43">
        <v>0</v>
      </c>
      <c r="E391" s="52">
        <v>0</v>
      </c>
      <c r="F391" s="61">
        <v>0</v>
      </c>
      <c r="G391" s="61">
        <f t="shared" si="31"/>
        <v>0</v>
      </c>
      <c r="H391" s="43">
        <f t="shared" ref="H391:H410" si="35">J391+L391+N391+P391</f>
        <v>0</v>
      </c>
      <c r="I391" s="43">
        <f t="shared" si="34"/>
        <v>3.5051909999999999E-2</v>
      </c>
      <c r="J391" s="61">
        <v>0</v>
      </c>
      <c r="K391" s="61">
        <v>0</v>
      </c>
      <c r="L391" s="61">
        <v>0</v>
      </c>
      <c r="M391" s="61">
        <v>0</v>
      </c>
      <c r="N391" s="61">
        <v>0</v>
      </c>
      <c r="O391" s="61">
        <v>0</v>
      </c>
      <c r="P391" s="61">
        <v>0</v>
      </c>
      <c r="Q391" s="64">
        <v>3.5051909999999999E-2</v>
      </c>
      <c r="R391" s="61">
        <v>0</v>
      </c>
      <c r="S391" s="61">
        <f t="shared" si="32"/>
        <v>-3.5051909999999999E-2</v>
      </c>
      <c r="T391" s="61">
        <f t="shared" si="33"/>
        <v>3.5051909999999999E-2</v>
      </c>
      <c r="U391" s="67">
        <v>100</v>
      </c>
      <c r="V391" s="57" t="s">
        <v>796</v>
      </c>
    </row>
    <row r="392" spans="1:22" ht="30" x14ac:dyDescent="0.25">
      <c r="A392" s="40" t="s">
        <v>677</v>
      </c>
      <c r="B392" s="39" t="s">
        <v>756</v>
      </c>
      <c r="C392" s="41" t="s">
        <v>757</v>
      </c>
      <c r="D392" s="43">
        <v>0</v>
      </c>
      <c r="E392" s="52">
        <v>0</v>
      </c>
      <c r="F392" s="61">
        <v>0</v>
      </c>
      <c r="G392" s="61">
        <f t="shared" si="31"/>
        <v>0</v>
      </c>
      <c r="H392" s="43">
        <f t="shared" si="35"/>
        <v>0</v>
      </c>
      <c r="I392" s="43">
        <f t="shared" si="34"/>
        <v>2.0239679999999999E-2</v>
      </c>
      <c r="J392" s="61">
        <v>0</v>
      </c>
      <c r="K392" s="61">
        <v>0</v>
      </c>
      <c r="L392" s="61">
        <v>0</v>
      </c>
      <c r="M392" s="61">
        <v>0</v>
      </c>
      <c r="N392" s="61">
        <v>0</v>
      </c>
      <c r="O392" s="61">
        <v>0</v>
      </c>
      <c r="P392" s="61">
        <v>0</v>
      </c>
      <c r="Q392" s="64">
        <v>2.0239679999999999E-2</v>
      </c>
      <c r="R392" s="61">
        <v>0</v>
      </c>
      <c r="S392" s="61">
        <f t="shared" si="32"/>
        <v>-2.0239679999999999E-2</v>
      </c>
      <c r="T392" s="61">
        <f t="shared" si="33"/>
        <v>2.0239679999999999E-2</v>
      </c>
      <c r="U392" s="67">
        <v>100</v>
      </c>
      <c r="V392" s="57" t="s">
        <v>796</v>
      </c>
    </row>
    <row r="393" spans="1:22" ht="30" x14ac:dyDescent="0.25">
      <c r="A393" s="40" t="s">
        <v>677</v>
      </c>
      <c r="B393" s="39" t="s">
        <v>758</v>
      </c>
      <c r="C393" s="41" t="s">
        <v>759</v>
      </c>
      <c r="D393" s="43">
        <v>0</v>
      </c>
      <c r="E393" s="52">
        <v>0</v>
      </c>
      <c r="F393" s="61">
        <v>0</v>
      </c>
      <c r="G393" s="61">
        <f t="shared" si="31"/>
        <v>0</v>
      </c>
      <c r="H393" s="43">
        <f t="shared" si="35"/>
        <v>0</v>
      </c>
      <c r="I393" s="43">
        <f t="shared" si="34"/>
        <v>1.7875679999999998E-2</v>
      </c>
      <c r="J393" s="61">
        <v>0</v>
      </c>
      <c r="K393" s="61">
        <v>0</v>
      </c>
      <c r="L393" s="61">
        <v>0</v>
      </c>
      <c r="M393" s="61">
        <v>0</v>
      </c>
      <c r="N393" s="61">
        <v>0</v>
      </c>
      <c r="O393" s="61">
        <v>0</v>
      </c>
      <c r="P393" s="61">
        <v>0</v>
      </c>
      <c r="Q393" s="64">
        <v>1.7875679999999998E-2</v>
      </c>
      <c r="R393" s="61">
        <v>0</v>
      </c>
      <c r="S393" s="61">
        <f t="shared" si="32"/>
        <v>-1.7875679999999998E-2</v>
      </c>
      <c r="T393" s="61">
        <f t="shared" si="33"/>
        <v>1.7875679999999998E-2</v>
      </c>
      <c r="U393" s="67">
        <v>100</v>
      </c>
      <c r="V393" s="57" t="s">
        <v>796</v>
      </c>
    </row>
    <row r="394" spans="1:22" ht="30" x14ac:dyDescent="0.25">
      <c r="A394" s="40" t="s">
        <v>677</v>
      </c>
      <c r="B394" s="39" t="s">
        <v>760</v>
      </c>
      <c r="C394" s="41" t="s">
        <v>761</v>
      </c>
      <c r="D394" s="43">
        <v>0</v>
      </c>
      <c r="E394" s="52">
        <v>0</v>
      </c>
      <c r="F394" s="61">
        <v>0</v>
      </c>
      <c r="G394" s="61">
        <f t="shared" si="31"/>
        <v>0</v>
      </c>
      <c r="H394" s="43">
        <f t="shared" si="35"/>
        <v>0</v>
      </c>
      <c r="I394" s="43">
        <f t="shared" si="34"/>
        <v>1.3989000000000001E-2</v>
      </c>
      <c r="J394" s="61">
        <v>0</v>
      </c>
      <c r="K394" s="61">
        <v>0</v>
      </c>
      <c r="L394" s="61">
        <v>0</v>
      </c>
      <c r="M394" s="61">
        <v>0</v>
      </c>
      <c r="N394" s="61">
        <v>0</v>
      </c>
      <c r="O394" s="61">
        <v>0</v>
      </c>
      <c r="P394" s="61">
        <v>0</v>
      </c>
      <c r="Q394" s="64">
        <v>1.3989000000000001E-2</v>
      </c>
      <c r="R394" s="61">
        <v>0</v>
      </c>
      <c r="S394" s="61">
        <f t="shared" si="32"/>
        <v>-1.3989000000000001E-2</v>
      </c>
      <c r="T394" s="61">
        <f t="shared" si="33"/>
        <v>1.3989000000000001E-2</v>
      </c>
      <c r="U394" s="67">
        <v>100</v>
      </c>
      <c r="V394" s="57" t="s">
        <v>796</v>
      </c>
    </row>
    <row r="395" spans="1:22" ht="30" x14ac:dyDescent="0.25">
      <c r="A395" s="40" t="s">
        <v>677</v>
      </c>
      <c r="B395" s="39" t="s">
        <v>762</v>
      </c>
      <c r="C395" s="41" t="s">
        <v>763</v>
      </c>
      <c r="D395" s="43">
        <v>0</v>
      </c>
      <c r="E395" s="52">
        <v>0</v>
      </c>
      <c r="F395" s="61">
        <v>0</v>
      </c>
      <c r="G395" s="61">
        <f t="shared" si="31"/>
        <v>0</v>
      </c>
      <c r="H395" s="43">
        <f t="shared" si="35"/>
        <v>0</v>
      </c>
      <c r="I395" s="43">
        <f t="shared" si="34"/>
        <v>3.4418739999999996E-2</v>
      </c>
      <c r="J395" s="61">
        <v>0</v>
      </c>
      <c r="K395" s="61">
        <v>0</v>
      </c>
      <c r="L395" s="61">
        <v>0</v>
      </c>
      <c r="M395" s="61">
        <v>0</v>
      </c>
      <c r="N395" s="61">
        <v>0</v>
      </c>
      <c r="O395" s="61">
        <v>0</v>
      </c>
      <c r="P395" s="61">
        <v>0</v>
      </c>
      <c r="Q395" s="64">
        <v>3.4418739999999996E-2</v>
      </c>
      <c r="R395" s="61">
        <v>0</v>
      </c>
      <c r="S395" s="61">
        <f t="shared" si="32"/>
        <v>-3.4418739999999996E-2</v>
      </c>
      <c r="T395" s="61">
        <f t="shared" si="33"/>
        <v>3.4418739999999996E-2</v>
      </c>
      <c r="U395" s="67">
        <v>100</v>
      </c>
      <c r="V395" s="57" t="s">
        <v>796</v>
      </c>
    </row>
    <row r="396" spans="1:22" ht="30" x14ac:dyDescent="0.25">
      <c r="A396" s="40" t="s">
        <v>677</v>
      </c>
      <c r="B396" s="39" t="s">
        <v>764</v>
      </c>
      <c r="C396" s="41" t="s">
        <v>483</v>
      </c>
      <c r="D396" s="43">
        <v>0.11599</v>
      </c>
      <c r="E396" s="52">
        <v>0</v>
      </c>
      <c r="F396" s="61">
        <v>0</v>
      </c>
      <c r="G396" s="61">
        <f t="shared" si="31"/>
        <v>0.87342000000000009</v>
      </c>
      <c r="H396" s="43">
        <f t="shared" si="35"/>
        <v>0.87342000000000009</v>
      </c>
      <c r="I396" s="43">
        <f t="shared" si="34"/>
        <v>0.41863516999999995</v>
      </c>
      <c r="J396" s="61">
        <v>0</v>
      </c>
      <c r="K396" s="61">
        <v>0</v>
      </c>
      <c r="L396" s="61">
        <v>0</v>
      </c>
      <c r="M396" s="61">
        <v>0</v>
      </c>
      <c r="N396" s="61">
        <v>0</v>
      </c>
      <c r="O396" s="61">
        <v>0</v>
      </c>
      <c r="P396" s="61">
        <v>0.87342000000000009</v>
      </c>
      <c r="Q396" s="64">
        <v>0.41863516999999995</v>
      </c>
      <c r="R396" s="61">
        <v>0</v>
      </c>
      <c r="S396" s="61">
        <f t="shared" si="32"/>
        <v>0.45478483000000014</v>
      </c>
      <c r="T396" s="61">
        <f t="shared" si="33"/>
        <v>-0.45478483000000014</v>
      </c>
      <c r="U396" s="67">
        <v>-52.069431659453656</v>
      </c>
      <c r="V396" s="57" t="s">
        <v>799</v>
      </c>
    </row>
    <row r="397" spans="1:22" x14ac:dyDescent="0.25">
      <c r="A397" s="40" t="s">
        <v>677</v>
      </c>
      <c r="B397" s="39" t="s">
        <v>765</v>
      </c>
      <c r="C397" s="41" t="s">
        <v>766</v>
      </c>
      <c r="D397" s="43">
        <v>0.11599</v>
      </c>
      <c r="E397" s="52">
        <v>0</v>
      </c>
      <c r="F397" s="61">
        <v>0</v>
      </c>
      <c r="G397" s="61">
        <f t="shared" si="31"/>
        <v>0.87342000000000009</v>
      </c>
      <c r="H397" s="43">
        <f t="shared" si="35"/>
        <v>0.87342000000000009</v>
      </c>
      <c r="I397" s="43">
        <f t="shared" si="34"/>
        <v>0.41574643999999999</v>
      </c>
      <c r="J397" s="61">
        <v>0</v>
      </c>
      <c r="K397" s="61">
        <v>0</v>
      </c>
      <c r="L397" s="61">
        <v>0</v>
      </c>
      <c r="M397" s="61">
        <v>0</v>
      </c>
      <c r="N397" s="61">
        <v>0</v>
      </c>
      <c r="O397" s="61">
        <v>0</v>
      </c>
      <c r="P397" s="61">
        <v>0.87342000000000009</v>
      </c>
      <c r="Q397" s="64">
        <v>0.41574643999999999</v>
      </c>
      <c r="R397" s="61">
        <v>0</v>
      </c>
      <c r="S397" s="61">
        <f t="shared" si="32"/>
        <v>0.45767356000000009</v>
      </c>
      <c r="T397" s="61">
        <f t="shared" si="33"/>
        <v>-0.45767356000000009</v>
      </c>
      <c r="U397" s="67">
        <v>-52.400169448833324</v>
      </c>
      <c r="V397" s="57" t="s">
        <v>799</v>
      </c>
    </row>
    <row r="398" spans="1:22" x14ac:dyDescent="0.25">
      <c r="A398" s="40" t="s">
        <v>677</v>
      </c>
      <c r="B398" s="39" t="s">
        <v>767</v>
      </c>
      <c r="C398" s="41" t="s">
        <v>768</v>
      </c>
      <c r="D398" s="43">
        <v>0.11599</v>
      </c>
      <c r="E398" s="52">
        <v>0</v>
      </c>
      <c r="F398" s="61">
        <v>0</v>
      </c>
      <c r="G398" s="61">
        <f t="shared" si="31"/>
        <v>0.87342000000000009</v>
      </c>
      <c r="H398" s="43">
        <f t="shared" si="35"/>
        <v>0.87342000000000009</v>
      </c>
      <c r="I398" s="43">
        <f t="shared" si="34"/>
        <v>0.47385924999999995</v>
      </c>
      <c r="J398" s="61">
        <v>0</v>
      </c>
      <c r="K398" s="61">
        <v>0</v>
      </c>
      <c r="L398" s="61">
        <v>0</v>
      </c>
      <c r="M398" s="61">
        <v>0</v>
      </c>
      <c r="N398" s="61">
        <v>0</v>
      </c>
      <c r="O398" s="61">
        <v>0</v>
      </c>
      <c r="P398" s="61">
        <v>0.87342000000000009</v>
      </c>
      <c r="Q398" s="64">
        <v>0.47385924999999995</v>
      </c>
      <c r="R398" s="61">
        <v>0</v>
      </c>
      <c r="S398" s="61">
        <f t="shared" si="32"/>
        <v>0.39956075000000013</v>
      </c>
      <c r="T398" s="61">
        <f t="shared" si="33"/>
        <v>-0.39956075000000013</v>
      </c>
      <c r="U398" s="67">
        <v>-45.746691168052031</v>
      </c>
      <c r="V398" s="57" t="s">
        <v>799</v>
      </c>
    </row>
    <row r="399" spans="1:22" ht="30" x14ac:dyDescent="0.25">
      <c r="A399" s="40" t="s">
        <v>677</v>
      </c>
      <c r="B399" s="39" t="s">
        <v>769</v>
      </c>
      <c r="C399" s="41" t="s">
        <v>770</v>
      </c>
      <c r="D399" s="43">
        <v>0.11599</v>
      </c>
      <c r="E399" s="52">
        <v>0</v>
      </c>
      <c r="F399" s="61">
        <v>0</v>
      </c>
      <c r="G399" s="61">
        <f t="shared" si="31"/>
        <v>0.87342000000000009</v>
      </c>
      <c r="H399" s="43">
        <f t="shared" si="35"/>
        <v>0.87342000000000009</v>
      </c>
      <c r="I399" s="43">
        <f t="shared" si="34"/>
        <v>0.4235273</v>
      </c>
      <c r="J399" s="61">
        <v>0</v>
      </c>
      <c r="K399" s="61">
        <v>0</v>
      </c>
      <c r="L399" s="61">
        <v>0</v>
      </c>
      <c r="M399" s="61">
        <v>0</v>
      </c>
      <c r="N399" s="61">
        <v>0</v>
      </c>
      <c r="O399" s="61">
        <v>0</v>
      </c>
      <c r="P399" s="61">
        <v>0.87342000000000009</v>
      </c>
      <c r="Q399" s="64">
        <v>0.4235273</v>
      </c>
      <c r="R399" s="61">
        <v>0</v>
      </c>
      <c r="S399" s="61">
        <f t="shared" si="32"/>
        <v>0.44989270000000009</v>
      </c>
      <c r="T399" s="61">
        <f t="shared" si="33"/>
        <v>-0.44989270000000009</v>
      </c>
      <c r="U399" s="67">
        <v>-51.509319685832708</v>
      </c>
      <c r="V399" s="57" t="s">
        <v>799</v>
      </c>
    </row>
    <row r="400" spans="1:22" x14ac:dyDescent="0.25">
      <c r="A400" s="40" t="s">
        <v>677</v>
      </c>
      <c r="B400" s="39" t="s">
        <v>771</v>
      </c>
      <c r="C400" s="41" t="s">
        <v>772</v>
      </c>
      <c r="D400" s="43">
        <v>0.11599</v>
      </c>
      <c r="E400" s="52">
        <v>0</v>
      </c>
      <c r="F400" s="61">
        <v>0</v>
      </c>
      <c r="G400" s="61">
        <f t="shared" si="31"/>
        <v>0.87342000000000009</v>
      </c>
      <c r="H400" s="43">
        <f t="shared" si="35"/>
        <v>0.87342000000000009</v>
      </c>
      <c r="I400" s="43">
        <f t="shared" si="34"/>
        <v>0.51753552000000003</v>
      </c>
      <c r="J400" s="61">
        <v>0</v>
      </c>
      <c r="K400" s="61">
        <v>0</v>
      </c>
      <c r="L400" s="61">
        <v>0</v>
      </c>
      <c r="M400" s="61">
        <v>0</v>
      </c>
      <c r="N400" s="61">
        <v>0</v>
      </c>
      <c r="O400" s="61">
        <v>0</v>
      </c>
      <c r="P400" s="61">
        <v>0.87342000000000009</v>
      </c>
      <c r="Q400" s="64">
        <v>0.51753552000000003</v>
      </c>
      <c r="R400" s="61">
        <v>0</v>
      </c>
      <c r="S400" s="61">
        <f t="shared" si="32"/>
        <v>0.35588448000000006</v>
      </c>
      <c r="T400" s="61">
        <f t="shared" si="33"/>
        <v>-0.35588448000000006</v>
      </c>
      <c r="U400" s="67">
        <v>-40.746087792814457</v>
      </c>
      <c r="V400" s="57" t="s">
        <v>799</v>
      </c>
    </row>
    <row r="401" spans="1:22" x14ac:dyDescent="0.25">
      <c r="A401" s="40" t="s">
        <v>677</v>
      </c>
      <c r="B401" s="39" t="s">
        <v>773</v>
      </c>
      <c r="C401" s="41" t="s">
        <v>774</v>
      </c>
      <c r="D401" s="43">
        <v>0.11599</v>
      </c>
      <c r="E401" s="52">
        <v>0</v>
      </c>
      <c r="F401" s="61">
        <v>0</v>
      </c>
      <c r="G401" s="61">
        <f t="shared" si="31"/>
        <v>0.87342000000000009</v>
      </c>
      <c r="H401" s="43">
        <f t="shared" si="35"/>
        <v>0.87342000000000009</v>
      </c>
      <c r="I401" s="43">
        <f t="shared" si="34"/>
        <v>0.43202931</v>
      </c>
      <c r="J401" s="61">
        <v>0</v>
      </c>
      <c r="K401" s="61">
        <v>0</v>
      </c>
      <c r="L401" s="61">
        <v>0</v>
      </c>
      <c r="M401" s="61">
        <v>0</v>
      </c>
      <c r="N401" s="61">
        <v>0</v>
      </c>
      <c r="O401" s="61">
        <v>0</v>
      </c>
      <c r="P401" s="61">
        <v>0.87342000000000009</v>
      </c>
      <c r="Q401" s="64">
        <v>0.43202931</v>
      </c>
      <c r="R401" s="61">
        <v>0</v>
      </c>
      <c r="S401" s="61">
        <f t="shared" si="32"/>
        <v>0.44139069000000009</v>
      </c>
      <c r="T401" s="61">
        <f t="shared" si="33"/>
        <v>-0.44139069000000009</v>
      </c>
      <c r="U401" s="67">
        <v>-50.535903688946902</v>
      </c>
      <c r="V401" s="57" t="s">
        <v>799</v>
      </c>
    </row>
    <row r="402" spans="1:22" x14ac:dyDescent="0.25">
      <c r="A402" s="40" t="s">
        <v>677</v>
      </c>
      <c r="B402" s="39" t="s">
        <v>775</v>
      </c>
      <c r="C402" s="41" t="s">
        <v>776</v>
      </c>
      <c r="D402" s="43">
        <v>0.11599</v>
      </c>
      <c r="E402" s="52">
        <v>0</v>
      </c>
      <c r="F402" s="61">
        <v>0</v>
      </c>
      <c r="G402" s="61">
        <f t="shared" si="31"/>
        <v>0.87342000000000009</v>
      </c>
      <c r="H402" s="43">
        <f t="shared" si="35"/>
        <v>0.87342000000000009</v>
      </c>
      <c r="I402" s="43">
        <f t="shared" si="34"/>
        <v>0.45829309000000001</v>
      </c>
      <c r="J402" s="61">
        <v>0</v>
      </c>
      <c r="K402" s="61">
        <v>0</v>
      </c>
      <c r="L402" s="61">
        <v>0</v>
      </c>
      <c r="M402" s="61">
        <v>0</v>
      </c>
      <c r="N402" s="61">
        <v>0</v>
      </c>
      <c r="O402" s="61">
        <v>0</v>
      </c>
      <c r="P402" s="61">
        <v>0.87342000000000009</v>
      </c>
      <c r="Q402" s="64">
        <v>0.45829309000000001</v>
      </c>
      <c r="R402" s="61">
        <v>0</v>
      </c>
      <c r="S402" s="61">
        <f t="shared" si="32"/>
        <v>0.41512691000000007</v>
      </c>
      <c r="T402" s="61">
        <f t="shared" si="33"/>
        <v>-0.41512691000000007</v>
      </c>
      <c r="U402" s="67">
        <v>-47.528899040553227</v>
      </c>
      <c r="V402" s="57" t="s">
        <v>799</v>
      </c>
    </row>
    <row r="403" spans="1:22" x14ac:dyDescent="0.25">
      <c r="A403" s="40" t="s">
        <v>677</v>
      </c>
      <c r="B403" s="39" t="s">
        <v>777</v>
      </c>
      <c r="C403" s="41" t="s">
        <v>778</v>
      </c>
      <c r="D403" s="43">
        <v>0.11599</v>
      </c>
      <c r="E403" s="52">
        <v>0</v>
      </c>
      <c r="F403" s="61">
        <v>0</v>
      </c>
      <c r="G403" s="61">
        <f t="shared" si="31"/>
        <v>0.87342000000000009</v>
      </c>
      <c r="H403" s="43">
        <f t="shared" si="35"/>
        <v>0.87342000000000009</v>
      </c>
      <c r="I403" s="43">
        <f t="shared" si="34"/>
        <v>0.46050152999999999</v>
      </c>
      <c r="J403" s="61">
        <v>0</v>
      </c>
      <c r="K403" s="61">
        <v>0</v>
      </c>
      <c r="L403" s="61">
        <v>0</v>
      </c>
      <c r="M403" s="61">
        <v>0</v>
      </c>
      <c r="N403" s="61">
        <v>0</v>
      </c>
      <c r="O403" s="61">
        <v>0</v>
      </c>
      <c r="P403" s="61">
        <v>0.87342000000000009</v>
      </c>
      <c r="Q403" s="64">
        <v>0.46050152999999999</v>
      </c>
      <c r="R403" s="61">
        <v>0</v>
      </c>
      <c r="S403" s="61">
        <f t="shared" si="32"/>
        <v>0.41291847000000009</v>
      </c>
      <c r="T403" s="61">
        <f t="shared" si="33"/>
        <v>-0.41291847000000009</v>
      </c>
      <c r="U403" s="67">
        <v>-47.276049323349596</v>
      </c>
      <c r="V403" s="57" t="s">
        <v>799</v>
      </c>
    </row>
    <row r="404" spans="1:22" ht="30" x14ac:dyDescent="0.25">
      <c r="A404" s="40" t="s">
        <v>677</v>
      </c>
      <c r="B404" s="39" t="s">
        <v>779</v>
      </c>
      <c r="C404" s="41" t="s">
        <v>780</v>
      </c>
      <c r="D404" s="43">
        <v>0.11599</v>
      </c>
      <c r="E404" s="52">
        <v>0</v>
      </c>
      <c r="F404" s="61">
        <v>0</v>
      </c>
      <c r="G404" s="61">
        <f t="shared" si="31"/>
        <v>0.87342000000000009</v>
      </c>
      <c r="H404" s="43">
        <f t="shared" si="35"/>
        <v>0.87342000000000009</v>
      </c>
      <c r="I404" s="43">
        <f t="shared" si="34"/>
        <v>0.41340777000000001</v>
      </c>
      <c r="J404" s="61">
        <v>0</v>
      </c>
      <c r="K404" s="61">
        <v>0</v>
      </c>
      <c r="L404" s="61">
        <v>0</v>
      </c>
      <c r="M404" s="61">
        <v>0</v>
      </c>
      <c r="N404" s="61">
        <v>0</v>
      </c>
      <c r="O404" s="61">
        <v>0</v>
      </c>
      <c r="P404" s="61">
        <v>0.87342000000000009</v>
      </c>
      <c r="Q404" s="64">
        <v>0.41340777000000001</v>
      </c>
      <c r="R404" s="61">
        <v>0</v>
      </c>
      <c r="S404" s="61">
        <f t="shared" si="32"/>
        <v>0.46001223000000008</v>
      </c>
      <c r="T404" s="61">
        <f t="shared" si="33"/>
        <v>-0.46001223000000008</v>
      </c>
      <c r="U404" s="67">
        <v>-52.667929518444737</v>
      </c>
      <c r="V404" s="57" t="s">
        <v>799</v>
      </c>
    </row>
    <row r="405" spans="1:22" ht="30" x14ac:dyDescent="0.25">
      <c r="A405" s="40" t="s">
        <v>677</v>
      </c>
      <c r="B405" s="39" t="s">
        <v>781</v>
      </c>
      <c r="C405" s="41" t="s">
        <v>782</v>
      </c>
      <c r="D405" s="43">
        <v>0.11599</v>
      </c>
      <c r="E405" s="52">
        <v>0</v>
      </c>
      <c r="F405" s="61">
        <v>0</v>
      </c>
      <c r="G405" s="61">
        <f t="shared" ref="G405:G410" si="36">H405-E405</f>
        <v>0.87342000000000009</v>
      </c>
      <c r="H405" s="43">
        <f t="shared" si="35"/>
        <v>0.87342000000000009</v>
      </c>
      <c r="I405" s="43">
        <f t="shared" si="34"/>
        <v>0.61054001000000002</v>
      </c>
      <c r="J405" s="61">
        <v>0</v>
      </c>
      <c r="K405" s="61">
        <v>0</v>
      </c>
      <c r="L405" s="61">
        <v>0</v>
      </c>
      <c r="M405" s="61">
        <v>0</v>
      </c>
      <c r="N405" s="61">
        <v>0</v>
      </c>
      <c r="O405" s="61">
        <v>0</v>
      </c>
      <c r="P405" s="61">
        <v>0.87342000000000009</v>
      </c>
      <c r="Q405" s="64">
        <v>0.61054001000000002</v>
      </c>
      <c r="R405" s="61">
        <v>0</v>
      </c>
      <c r="S405" s="61">
        <f t="shared" ref="S405:S410" si="37">G405-I405</f>
        <v>0.26287999000000006</v>
      </c>
      <c r="T405" s="61">
        <f t="shared" ref="T405:T410" si="38">I405-H405</f>
        <v>-0.26287999000000006</v>
      </c>
      <c r="U405" s="67">
        <v>-30.097775411600381</v>
      </c>
      <c r="V405" s="57" t="s">
        <v>799</v>
      </c>
    </row>
    <row r="406" spans="1:22" ht="28.5" x14ac:dyDescent="0.25">
      <c r="A406" s="17" t="s">
        <v>783</v>
      </c>
      <c r="B406" s="18" t="s">
        <v>784</v>
      </c>
      <c r="C406" s="19" t="s">
        <v>31</v>
      </c>
      <c r="D406" s="62">
        <v>0</v>
      </c>
      <c r="E406" s="62">
        <v>0</v>
      </c>
      <c r="F406" s="62">
        <v>0</v>
      </c>
      <c r="G406" s="62">
        <f t="shared" si="36"/>
        <v>0</v>
      </c>
      <c r="H406" s="42">
        <f t="shared" si="35"/>
        <v>0</v>
      </c>
      <c r="I406" s="42">
        <f t="shared" si="34"/>
        <v>0</v>
      </c>
      <c r="J406" s="62">
        <v>0</v>
      </c>
      <c r="K406" s="62">
        <v>0</v>
      </c>
      <c r="L406" s="62">
        <v>0</v>
      </c>
      <c r="M406" s="62">
        <v>0</v>
      </c>
      <c r="N406" s="62">
        <v>0</v>
      </c>
      <c r="O406" s="62">
        <v>0</v>
      </c>
      <c r="P406" s="62">
        <v>0</v>
      </c>
      <c r="Q406" s="63">
        <v>0</v>
      </c>
      <c r="R406" s="62">
        <v>0</v>
      </c>
      <c r="S406" s="62">
        <f t="shared" si="37"/>
        <v>0</v>
      </c>
      <c r="T406" s="62">
        <f t="shared" si="38"/>
        <v>0</v>
      </c>
      <c r="U406" s="70">
        <v>0</v>
      </c>
      <c r="V406" s="58" t="s">
        <v>795</v>
      </c>
    </row>
    <row r="407" spans="1:22" ht="30" customHeight="1" x14ac:dyDescent="0.25">
      <c r="A407" s="17" t="s">
        <v>785</v>
      </c>
      <c r="B407" s="18" t="s">
        <v>786</v>
      </c>
      <c r="C407" s="19" t="s">
        <v>31</v>
      </c>
      <c r="D407" s="62">
        <f>SUM(D408:D410)</f>
        <v>3.7164583333333328</v>
      </c>
      <c r="E407" s="62">
        <f>SUM(E408:E410)</f>
        <v>0</v>
      </c>
      <c r="F407" s="62">
        <v>0</v>
      </c>
      <c r="G407" s="62">
        <f t="shared" si="36"/>
        <v>45.364349000000004</v>
      </c>
      <c r="H407" s="42">
        <f t="shared" si="35"/>
        <v>45.364349000000004</v>
      </c>
      <c r="I407" s="42">
        <f t="shared" si="34"/>
        <v>47.472707459999995</v>
      </c>
      <c r="J407" s="62">
        <v>0</v>
      </c>
      <c r="K407" s="62">
        <v>12.63759525</v>
      </c>
      <c r="L407" s="62">
        <v>9.9424120000000009</v>
      </c>
      <c r="M407" s="62">
        <v>0.54627612999999997</v>
      </c>
      <c r="N407" s="62">
        <v>22.921937</v>
      </c>
      <c r="O407" s="62">
        <v>7.6512736499999994</v>
      </c>
      <c r="P407" s="62">
        <v>12.5</v>
      </c>
      <c r="Q407" s="63">
        <v>26.637562429999999</v>
      </c>
      <c r="R407" s="62">
        <v>0</v>
      </c>
      <c r="S407" s="62">
        <f t="shared" si="37"/>
        <v>-2.1083584599999909</v>
      </c>
      <c r="T407" s="62">
        <f t="shared" si="38"/>
        <v>2.1083584599999909</v>
      </c>
      <c r="U407" s="70">
        <v>4.6476109686925975</v>
      </c>
      <c r="V407" s="58" t="s">
        <v>795</v>
      </c>
    </row>
    <row r="408" spans="1:22" ht="60" x14ac:dyDescent="0.25">
      <c r="A408" s="23" t="s">
        <v>785</v>
      </c>
      <c r="B408" s="31" t="s">
        <v>787</v>
      </c>
      <c r="C408" s="25" t="s">
        <v>788</v>
      </c>
      <c r="D408" s="61">
        <v>0</v>
      </c>
      <c r="E408" s="61">
        <v>0</v>
      </c>
      <c r="F408" s="61">
        <v>0</v>
      </c>
      <c r="G408" s="61">
        <f t="shared" si="36"/>
        <v>0</v>
      </c>
      <c r="H408" s="43">
        <f t="shared" si="35"/>
        <v>0</v>
      </c>
      <c r="I408" s="43">
        <f>K408+M408+O408+Q408</f>
        <v>8.3013000600000009</v>
      </c>
      <c r="J408" s="61">
        <v>0</v>
      </c>
      <c r="K408" s="61">
        <v>8.3013000600000009</v>
      </c>
      <c r="L408" s="61">
        <v>0</v>
      </c>
      <c r="M408" s="61">
        <v>0</v>
      </c>
      <c r="N408" s="61">
        <v>0</v>
      </c>
      <c r="O408" s="61">
        <v>0</v>
      </c>
      <c r="P408" s="61">
        <v>0</v>
      </c>
      <c r="Q408" s="64">
        <v>0</v>
      </c>
      <c r="R408" s="61">
        <v>0</v>
      </c>
      <c r="S408" s="61">
        <f t="shared" si="37"/>
        <v>-8.3013000600000009</v>
      </c>
      <c r="T408" s="61">
        <f t="shared" si="38"/>
        <v>8.3013000600000009</v>
      </c>
      <c r="U408" s="67">
        <v>100</v>
      </c>
      <c r="V408" s="57" t="s">
        <v>807</v>
      </c>
    </row>
    <row r="409" spans="1:22" ht="135" x14ac:dyDescent="0.25">
      <c r="A409" s="20" t="s">
        <v>785</v>
      </c>
      <c r="B409" s="21" t="s">
        <v>789</v>
      </c>
      <c r="C409" s="22" t="s">
        <v>790</v>
      </c>
      <c r="D409" s="61">
        <v>0.33124193548387093</v>
      </c>
      <c r="E409" s="61">
        <v>0</v>
      </c>
      <c r="F409" s="61">
        <v>0</v>
      </c>
      <c r="G409" s="61">
        <f t="shared" si="36"/>
        <v>1.7594400000000001</v>
      </c>
      <c r="H409" s="43">
        <f t="shared" si="35"/>
        <v>1.7594400000000001</v>
      </c>
      <c r="I409" s="43">
        <f t="shared" ref="I409:I410" si="39">K409+M409+O409+Q409</f>
        <v>1.58264385</v>
      </c>
      <c r="J409" s="61">
        <v>0</v>
      </c>
      <c r="K409" s="61">
        <v>0.29957627000000003</v>
      </c>
      <c r="L409" s="61">
        <v>1.6044400000000001</v>
      </c>
      <c r="M409" s="61">
        <v>0.54627612999999997</v>
      </c>
      <c r="N409" s="61">
        <v>0.155</v>
      </c>
      <c r="O409" s="61">
        <f>110.62195/1000</f>
        <v>0.11062195</v>
      </c>
      <c r="P409" s="61">
        <v>0</v>
      </c>
      <c r="Q409" s="64">
        <v>0.62616949999999993</v>
      </c>
      <c r="R409" s="61">
        <v>0</v>
      </c>
      <c r="S409" s="61">
        <f t="shared" si="37"/>
        <v>0.17679615000000015</v>
      </c>
      <c r="T409" s="61">
        <f t="shared" si="38"/>
        <v>-0.17679615000000015</v>
      </c>
      <c r="U409" s="67">
        <v>-10.048433024144055</v>
      </c>
      <c r="V409" s="39" t="s">
        <v>808</v>
      </c>
    </row>
    <row r="410" spans="1:22" ht="180" x14ac:dyDescent="0.25">
      <c r="A410" s="20" t="s">
        <v>785</v>
      </c>
      <c r="B410" s="21" t="s">
        <v>791</v>
      </c>
      <c r="C410" s="22" t="s">
        <v>792</v>
      </c>
      <c r="D410" s="61">
        <v>3.385216397849462</v>
      </c>
      <c r="E410" s="61">
        <v>0</v>
      </c>
      <c r="F410" s="61">
        <v>0</v>
      </c>
      <c r="G410" s="61">
        <f t="shared" si="36"/>
        <v>43.604908999999999</v>
      </c>
      <c r="H410" s="43">
        <f t="shared" si="35"/>
        <v>43.604908999999999</v>
      </c>
      <c r="I410" s="43">
        <f t="shared" si="39"/>
        <v>37.588763549999996</v>
      </c>
      <c r="J410" s="61">
        <v>0</v>
      </c>
      <c r="K410" s="61">
        <v>4.0367189199999993</v>
      </c>
      <c r="L410" s="61">
        <v>8.3379720000000006</v>
      </c>
      <c r="M410" s="61">
        <v>0</v>
      </c>
      <c r="N410" s="61">
        <v>22.766936999999999</v>
      </c>
      <c r="O410" s="61">
        <f>7540.6517/1000</f>
        <v>7.5406517000000006</v>
      </c>
      <c r="P410" s="61">
        <v>12.5</v>
      </c>
      <c r="Q410" s="64">
        <v>26.011392929999996</v>
      </c>
      <c r="R410" s="61">
        <v>0</v>
      </c>
      <c r="S410" s="61">
        <f t="shared" si="37"/>
        <v>6.0161454500000033</v>
      </c>
      <c r="T410" s="61">
        <f t="shared" si="38"/>
        <v>-6.0161454500000033</v>
      </c>
      <c r="U410" s="67">
        <v>-13.796945316409223</v>
      </c>
      <c r="V410" s="39" t="s">
        <v>809</v>
      </c>
    </row>
    <row r="414" spans="1:22" x14ac:dyDescent="0.25">
      <c r="O414" s="65"/>
      <c r="Q414" s="66"/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R16:R18"/>
    <mergeCell ref="S16:S18"/>
    <mergeCell ref="F16:F18"/>
    <mergeCell ref="G16:G18"/>
    <mergeCell ref="F15:G15"/>
    <mergeCell ref="A4:V4"/>
    <mergeCell ref="A5:V5"/>
    <mergeCell ref="A7:V7"/>
    <mergeCell ref="A8:V8"/>
    <mergeCell ref="A10:V10"/>
    <mergeCell ref="A12:V12"/>
    <mergeCell ref="A13:V13"/>
    <mergeCell ref="E15:E18"/>
    <mergeCell ref="H16:I17"/>
    <mergeCell ref="J16:K17"/>
    <mergeCell ref="L16:M17"/>
    <mergeCell ref="N16:O17"/>
    <mergeCell ref="H15:Q15"/>
    <mergeCell ref="A15:A18"/>
    <mergeCell ref="B15:B18"/>
    <mergeCell ref="C15:C18"/>
    <mergeCell ref="V15:V18"/>
    <mergeCell ref="D15:D18"/>
    <mergeCell ref="T15:U17"/>
    <mergeCell ref="P16:Q17"/>
    <mergeCell ref="R15:S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  <colBreaks count="1" manualBreakCount="1">
    <brk id="9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</vt:lpstr>
      <vt:lpstr>'12'!Область_печати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2019-03-25T10:54:19Z</dcterms:modified>
</cp:coreProperties>
</file>