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225" yWindow="270" windowWidth="12990" windowHeight="13665" tabRatio="796"/>
  </bookViews>
  <sheets>
    <sheet name="2" sheetId="2" r:id="rId1"/>
  </sheets>
  <definedNames>
    <definedName name="_xlnm._FilterDatabase" localSheetId="0" hidden="1">'2'!$A$19:$AE$409</definedName>
    <definedName name="Z_500C2F4F_1743_499A_A051_20565DBF52B2_.wvu.PrintArea" localSheetId="0" hidden="1">'2'!$A$1:$T$23</definedName>
    <definedName name="_xlnm.Print_Area" localSheetId="0">'2'!$A$1:$T$23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L336" i="2" l="1"/>
  <c r="L337" i="2"/>
  <c r="L338" i="2"/>
  <c r="L335" i="2"/>
  <c r="L355" i="2"/>
  <c r="L354" i="2"/>
  <c r="L177" i="2" l="1"/>
  <c r="L39" i="2"/>
  <c r="L38" i="2"/>
  <c r="L396" i="2"/>
  <c r="L397" i="2"/>
  <c r="L398" i="2"/>
  <c r="L399" i="2"/>
  <c r="L400" i="2"/>
  <c r="L401" i="2"/>
  <c r="L402" i="2"/>
  <c r="L403" i="2"/>
  <c r="L404" i="2"/>
  <c r="L395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69" i="2"/>
  <c r="L368" i="2"/>
  <c r="L367" i="2"/>
  <c r="L366" i="2"/>
  <c r="L364" i="2"/>
  <c r="L365" i="2"/>
  <c r="L363" i="2"/>
  <c r="L362" i="2"/>
  <c r="L360" i="2"/>
  <c r="L359" i="2"/>
  <c r="L358" i="2"/>
  <c r="L357" i="2"/>
  <c r="L356" i="2"/>
  <c r="L352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5" i="2"/>
  <c r="L326" i="2"/>
  <c r="L327" i="2"/>
  <c r="L328" i="2"/>
  <c r="L329" i="2"/>
  <c r="L298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76" i="2"/>
  <c r="L270" i="2"/>
  <c r="L266" i="2"/>
  <c r="L267" i="2"/>
  <c r="L268" i="2"/>
  <c r="L265" i="2"/>
  <c r="L253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7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176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57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91" i="2"/>
  <c r="L73" i="2"/>
  <c r="L72" i="2"/>
  <c r="L71" i="2"/>
  <c r="L68" i="2"/>
  <c r="L69" i="2"/>
  <c r="L67" i="2"/>
  <c r="L66" i="2"/>
  <c r="L61" i="2"/>
  <c r="L52" i="2"/>
  <c r="L51" i="2"/>
  <c r="L50" i="2"/>
  <c r="L49" i="2"/>
  <c r="L37" i="2"/>
  <c r="L257" i="2" l="1"/>
  <c r="L256" i="2" s="1"/>
  <c r="L406" i="2" l="1"/>
  <c r="L26" i="2" s="1"/>
  <c r="L351" i="2"/>
  <c r="L24" i="2" s="1"/>
  <c r="L333" i="2"/>
  <c r="L331" i="2" s="1"/>
  <c r="L175" i="2"/>
  <c r="L154" i="2"/>
  <c r="L90" i="2"/>
  <c r="L87" i="2"/>
  <c r="L55" i="2"/>
  <c r="L42" i="2"/>
  <c r="L30" i="2"/>
  <c r="L86" i="2" l="1"/>
  <c r="L153" i="2"/>
  <c r="L152" i="2" s="1"/>
  <c r="L22" i="2" s="1"/>
  <c r="L29" i="2"/>
  <c r="L28" i="2" l="1"/>
  <c r="L21" i="2" s="1"/>
  <c r="L20" i="2"/>
  <c r="D406" i="2" l="1"/>
  <c r="D26" i="2" s="1"/>
  <c r="D351" i="2"/>
  <c r="D24" i="2" s="1"/>
  <c r="D333" i="2"/>
  <c r="D331" i="2" s="1"/>
  <c r="D257" i="2"/>
  <c r="D256" i="2" s="1"/>
  <c r="D175" i="2"/>
  <c r="D154" i="2"/>
  <c r="D90" i="2"/>
  <c r="D87" i="2"/>
  <c r="D42" i="2"/>
  <c r="D30" i="2"/>
  <c r="D21" i="2"/>
  <c r="D86" i="2" l="1"/>
  <c r="D153" i="2"/>
  <c r="D152" i="2" s="1"/>
  <c r="D22" i="2" s="1"/>
  <c r="D20" i="2" s="1"/>
  <c r="Q25" i="2" l="1"/>
  <c r="Q27" i="2"/>
  <c r="Q31" i="2"/>
  <c r="Q32" i="2"/>
  <c r="Q33" i="2"/>
  <c r="Q34" i="2"/>
  <c r="Q35" i="2"/>
  <c r="Q36" i="2"/>
  <c r="Q37" i="2"/>
  <c r="Q38" i="2"/>
  <c r="Q39" i="2"/>
  <c r="Q40" i="2"/>
  <c r="Q41" i="2"/>
  <c r="Q43" i="2"/>
  <c r="Q44" i="2"/>
  <c r="Q45" i="2"/>
  <c r="Q46" i="2"/>
  <c r="Q47" i="2"/>
  <c r="Q48" i="2"/>
  <c r="Q49" i="2"/>
  <c r="Q50" i="2"/>
  <c r="Q51" i="2"/>
  <c r="Q52" i="2"/>
  <c r="Q53" i="2"/>
  <c r="Q54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8" i="2"/>
  <c r="Q89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S151" i="2" s="1"/>
  <c r="Q155" i="2"/>
  <c r="S155" i="2" s="1"/>
  <c r="Q156" i="2"/>
  <c r="S156" i="2" s="1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S203" i="2" s="1"/>
  <c r="Q204" i="2"/>
  <c r="S204" i="2" s="1"/>
  <c r="Q205" i="2"/>
  <c r="S205" i="2" s="1"/>
  <c r="Q206" i="2"/>
  <c r="S206" i="2" s="1"/>
  <c r="Q207" i="2"/>
  <c r="S207" i="2" s="1"/>
  <c r="Q208" i="2"/>
  <c r="S208" i="2" s="1"/>
  <c r="Q209" i="2"/>
  <c r="S209" i="2" s="1"/>
  <c r="Q210" i="2"/>
  <c r="S210" i="2" s="1"/>
  <c r="Q211" i="2"/>
  <c r="S211" i="2" s="1"/>
  <c r="Q212" i="2"/>
  <c r="S212" i="2" s="1"/>
  <c r="Q213" i="2"/>
  <c r="S213" i="2" s="1"/>
  <c r="Q214" i="2"/>
  <c r="S214" i="2" s="1"/>
  <c r="Q215" i="2"/>
  <c r="S215" i="2" s="1"/>
  <c r="Q216" i="2"/>
  <c r="S216" i="2" s="1"/>
  <c r="Q217" i="2"/>
  <c r="S217" i="2" s="1"/>
  <c r="Q218" i="2"/>
  <c r="S218" i="2" s="1"/>
  <c r="Q219" i="2"/>
  <c r="S219" i="2" s="1"/>
  <c r="Q220" i="2"/>
  <c r="S220" i="2" s="1"/>
  <c r="Q221" i="2"/>
  <c r="S221" i="2" s="1"/>
  <c r="Q222" i="2"/>
  <c r="S222" i="2" s="1"/>
  <c r="Q223" i="2"/>
  <c r="S223" i="2" s="1"/>
  <c r="Q224" i="2"/>
  <c r="S224" i="2" s="1"/>
  <c r="Q225" i="2"/>
  <c r="S225" i="2" s="1"/>
  <c r="Q226" i="2"/>
  <c r="S226" i="2" s="1"/>
  <c r="Q227" i="2"/>
  <c r="S227" i="2" s="1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S254" i="2" s="1"/>
  <c r="Q255" i="2"/>
  <c r="S255" i="2" s="1"/>
  <c r="Q256" i="2"/>
  <c r="S256" i="2" s="1"/>
  <c r="Q257" i="2"/>
  <c r="S257" i="2" s="1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S276" i="2" s="1"/>
  <c r="Q277" i="2"/>
  <c r="S277" i="2" s="1"/>
  <c r="Q278" i="2"/>
  <c r="S278" i="2" s="1"/>
  <c r="Q279" i="2"/>
  <c r="S279" i="2" s="1"/>
  <c r="Q280" i="2"/>
  <c r="S280" i="2" s="1"/>
  <c r="Q281" i="2"/>
  <c r="S281" i="2" s="1"/>
  <c r="Q282" i="2"/>
  <c r="S282" i="2" s="1"/>
  <c r="Q283" i="2"/>
  <c r="S283" i="2" s="1"/>
  <c r="Q284" i="2"/>
  <c r="S284" i="2" s="1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S298" i="2" s="1"/>
  <c r="Q299" i="2"/>
  <c r="S299" i="2" s="1"/>
  <c r="Q300" i="2"/>
  <c r="S300" i="2" s="1"/>
  <c r="Q301" i="2"/>
  <c r="S301" i="2" s="1"/>
  <c r="Q302" i="2"/>
  <c r="S302" i="2" s="1"/>
  <c r="Q303" i="2"/>
  <c r="S303" i="2" s="1"/>
  <c r="Q304" i="2"/>
  <c r="S304" i="2" s="1"/>
  <c r="Q305" i="2"/>
  <c r="S305" i="2" s="1"/>
  <c r="Q306" i="2"/>
  <c r="Q307" i="2"/>
  <c r="Q308" i="2"/>
  <c r="Q309" i="2"/>
  <c r="Q310" i="2"/>
  <c r="Q311" i="2"/>
  <c r="Q312" i="2"/>
  <c r="Q313" i="2"/>
  <c r="Q314" i="2"/>
  <c r="Q315" i="2"/>
  <c r="S315" i="2" s="1"/>
  <c r="Q316" i="2"/>
  <c r="S316" i="2" s="1"/>
  <c r="Q317" i="2"/>
  <c r="S317" i="2" s="1"/>
  <c r="Q318" i="2"/>
  <c r="S318" i="2" s="1"/>
  <c r="Q319" i="2"/>
  <c r="S319" i="2" s="1"/>
  <c r="Q320" i="2"/>
  <c r="S320" i="2" s="1"/>
  <c r="Q321" i="2"/>
  <c r="S321" i="2" s="1"/>
  <c r="Q322" i="2"/>
  <c r="S322" i="2" s="1"/>
  <c r="Q323" i="2"/>
  <c r="S323" i="2" s="1"/>
  <c r="Q324" i="2"/>
  <c r="Q325" i="2"/>
  <c r="Q326" i="2"/>
  <c r="Q327" i="2"/>
  <c r="Q328" i="2"/>
  <c r="Q329" i="2"/>
  <c r="Q330" i="2"/>
  <c r="Q332" i="2"/>
  <c r="Q334" i="2"/>
  <c r="S334" i="2" s="1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2" i="2"/>
  <c r="Q353" i="2"/>
  <c r="Q354" i="2"/>
  <c r="Q355" i="2"/>
  <c r="Q356" i="2"/>
  <c r="Q357" i="2"/>
  <c r="Q358" i="2"/>
  <c r="Q359" i="2"/>
  <c r="Q360" i="2"/>
  <c r="S360" i="2" s="1"/>
  <c r="Q361" i="2"/>
  <c r="S361" i="2" s="1"/>
  <c r="Q362" i="2"/>
  <c r="S362" i="2" s="1"/>
  <c r="Q363" i="2"/>
  <c r="S363" i="2" s="1"/>
  <c r="Q364" i="2"/>
  <c r="S364" i="2" s="1"/>
  <c r="Q365" i="2"/>
  <c r="S365" i="2" s="1"/>
  <c r="Q366" i="2"/>
  <c r="S366" i="2" s="1"/>
  <c r="Q367" i="2"/>
  <c r="S367" i="2" s="1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S395" i="2" s="1"/>
  <c r="Q396" i="2"/>
  <c r="S396" i="2" s="1"/>
  <c r="Q397" i="2"/>
  <c r="S397" i="2" s="1"/>
  <c r="Q398" i="2"/>
  <c r="S398" i="2" s="1"/>
  <c r="Q399" i="2"/>
  <c r="S399" i="2" s="1"/>
  <c r="Q400" i="2"/>
  <c r="S400" i="2" s="1"/>
  <c r="Q401" i="2"/>
  <c r="S401" i="2" s="1"/>
  <c r="Q402" i="2"/>
  <c r="S402" i="2" s="1"/>
  <c r="Q403" i="2"/>
  <c r="S403" i="2" s="1"/>
  <c r="Q404" i="2"/>
  <c r="S404" i="2" s="1"/>
  <c r="Q405" i="2"/>
  <c r="Q407" i="2"/>
  <c r="Q408" i="2"/>
  <c r="S408" i="2" s="1"/>
  <c r="Q409" i="2"/>
  <c r="S409" i="2" s="1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20" i="2"/>
  <c r="O38" i="2"/>
  <c r="I23" i="2"/>
  <c r="I25" i="2"/>
  <c r="O25" i="2" s="1"/>
  <c r="I27" i="2"/>
  <c r="O27" i="2" s="1"/>
  <c r="I31" i="2"/>
  <c r="O31" i="2" s="1"/>
  <c r="I32" i="2"/>
  <c r="O32" i="2" s="1"/>
  <c r="I33" i="2"/>
  <c r="O33" i="2" s="1"/>
  <c r="I34" i="2"/>
  <c r="O34" i="2" s="1"/>
  <c r="I35" i="2"/>
  <c r="O35" i="2" s="1"/>
  <c r="I36" i="2"/>
  <c r="O36" i="2" s="1"/>
  <c r="I37" i="2"/>
  <c r="O37" i="2" s="1"/>
  <c r="I38" i="2"/>
  <c r="I39" i="2"/>
  <c r="O39" i="2" s="1"/>
  <c r="I40" i="2"/>
  <c r="O40" i="2" s="1"/>
  <c r="I41" i="2"/>
  <c r="O41" i="2" s="1"/>
  <c r="I43" i="2"/>
  <c r="O43" i="2" s="1"/>
  <c r="I44" i="2"/>
  <c r="O44" i="2" s="1"/>
  <c r="I45" i="2"/>
  <c r="O45" i="2" s="1"/>
  <c r="I46" i="2"/>
  <c r="O46" i="2" s="1"/>
  <c r="I47" i="2"/>
  <c r="O47" i="2" s="1"/>
  <c r="I48" i="2"/>
  <c r="O48" i="2" s="1"/>
  <c r="I49" i="2"/>
  <c r="O49" i="2" s="1"/>
  <c r="I50" i="2"/>
  <c r="O50" i="2" s="1"/>
  <c r="I51" i="2"/>
  <c r="O51" i="2" s="1"/>
  <c r="I52" i="2"/>
  <c r="O52" i="2" s="1"/>
  <c r="I53" i="2"/>
  <c r="O53" i="2" s="1"/>
  <c r="I54" i="2"/>
  <c r="O54" i="2" s="1"/>
  <c r="I56" i="2"/>
  <c r="O56" i="2" s="1"/>
  <c r="I57" i="2"/>
  <c r="O57" i="2" s="1"/>
  <c r="I58" i="2"/>
  <c r="O58" i="2" s="1"/>
  <c r="I59" i="2"/>
  <c r="O59" i="2" s="1"/>
  <c r="I60" i="2"/>
  <c r="O60" i="2" s="1"/>
  <c r="I61" i="2"/>
  <c r="O61" i="2" s="1"/>
  <c r="I62" i="2"/>
  <c r="O62" i="2" s="1"/>
  <c r="I63" i="2"/>
  <c r="O63" i="2" s="1"/>
  <c r="I64" i="2"/>
  <c r="O64" i="2" s="1"/>
  <c r="I65" i="2"/>
  <c r="O65" i="2" s="1"/>
  <c r="I66" i="2"/>
  <c r="O66" i="2" s="1"/>
  <c r="I67" i="2"/>
  <c r="O67" i="2" s="1"/>
  <c r="I68" i="2"/>
  <c r="O68" i="2" s="1"/>
  <c r="I69" i="2"/>
  <c r="O69" i="2" s="1"/>
  <c r="I70" i="2"/>
  <c r="O70" i="2" s="1"/>
  <c r="I71" i="2"/>
  <c r="O71" i="2" s="1"/>
  <c r="I72" i="2"/>
  <c r="O72" i="2" s="1"/>
  <c r="I73" i="2"/>
  <c r="O73" i="2" s="1"/>
  <c r="I74" i="2"/>
  <c r="O74" i="2" s="1"/>
  <c r="I75" i="2"/>
  <c r="O75" i="2" s="1"/>
  <c r="I76" i="2"/>
  <c r="O76" i="2" s="1"/>
  <c r="I77" i="2"/>
  <c r="O77" i="2" s="1"/>
  <c r="I78" i="2"/>
  <c r="O78" i="2" s="1"/>
  <c r="I79" i="2"/>
  <c r="O79" i="2" s="1"/>
  <c r="I80" i="2"/>
  <c r="O80" i="2" s="1"/>
  <c r="I81" i="2"/>
  <c r="O81" i="2" s="1"/>
  <c r="I82" i="2"/>
  <c r="O82" i="2" s="1"/>
  <c r="I83" i="2"/>
  <c r="O83" i="2" s="1"/>
  <c r="I84" i="2"/>
  <c r="O84" i="2" s="1"/>
  <c r="I85" i="2"/>
  <c r="O85" i="2" s="1"/>
  <c r="I88" i="2"/>
  <c r="O88" i="2" s="1"/>
  <c r="I89" i="2"/>
  <c r="O89" i="2" s="1"/>
  <c r="I91" i="2"/>
  <c r="O91" i="2" s="1"/>
  <c r="I92" i="2"/>
  <c r="O92" i="2" s="1"/>
  <c r="I93" i="2"/>
  <c r="O93" i="2" s="1"/>
  <c r="I94" i="2"/>
  <c r="O94" i="2" s="1"/>
  <c r="I95" i="2"/>
  <c r="O95" i="2" s="1"/>
  <c r="I96" i="2"/>
  <c r="O96" i="2" s="1"/>
  <c r="I97" i="2"/>
  <c r="O97" i="2" s="1"/>
  <c r="I98" i="2"/>
  <c r="O98" i="2" s="1"/>
  <c r="I99" i="2"/>
  <c r="O99" i="2" s="1"/>
  <c r="I100" i="2"/>
  <c r="O100" i="2" s="1"/>
  <c r="I101" i="2"/>
  <c r="O101" i="2" s="1"/>
  <c r="I102" i="2"/>
  <c r="O102" i="2" s="1"/>
  <c r="I103" i="2"/>
  <c r="O103" i="2" s="1"/>
  <c r="I104" i="2"/>
  <c r="O104" i="2" s="1"/>
  <c r="I105" i="2"/>
  <c r="O105" i="2" s="1"/>
  <c r="I106" i="2"/>
  <c r="O106" i="2" s="1"/>
  <c r="I107" i="2"/>
  <c r="O107" i="2" s="1"/>
  <c r="I108" i="2"/>
  <c r="O108" i="2" s="1"/>
  <c r="I109" i="2"/>
  <c r="O109" i="2" s="1"/>
  <c r="I110" i="2"/>
  <c r="O110" i="2" s="1"/>
  <c r="I111" i="2"/>
  <c r="O111" i="2" s="1"/>
  <c r="I112" i="2"/>
  <c r="O112" i="2" s="1"/>
  <c r="I113" i="2"/>
  <c r="O113" i="2" s="1"/>
  <c r="I114" i="2"/>
  <c r="O114" i="2" s="1"/>
  <c r="I115" i="2"/>
  <c r="O115" i="2" s="1"/>
  <c r="I116" i="2"/>
  <c r="O116" i="2" s="1"/>
  <c r="I117" i="2"/>
  <c r="O117" i="2" s="1"/>
  <c r="I118" i="2"/>
  <c r="O118" i="2" s="1"/>
  <c r="I119" i="2"/>
  <c r="O119" i="2" s="1"/>
  <c r="I120" i="2"/>
  <c r="O120" i="2" s="1"/>
  <c r="I121" i="2"/>
  <c r="O121" i="2" s="1"/>
  <c r="I122" i="2"/>
  <c r="O122" i="2" s="1"/>
  <c r="I123" i="2"/>
  <c r="O123" i="2" s="1"/>
  <c r="I124" i="2"/>
  <c r="O124" i="2" s="1"/>
  <c r="I125" i="2"/>
  <c r="O125" i="2" s="1"/>
  <c r="I126" i="2"/>
  <c r="O126" i="2" s="1"/>
  <c r="I127" i="2"/>
  <c r="O127" i="2" s="1"/>
  <c r="I128" i="2"/>
  <c r="O128" i="2" s="1"/>
  <c r="I129" i="2"/>
  <c r="O129" i="2" s="1"/>
  <c r="I130" i="2"/>
  <c r="O130" i="2" s="1"/>
  <c r="I131" i="2"/>
  <c r="O131" i="2" s="1"/>
  <c r="I132" i="2"/>
  <c r="O132" i="2" s="1"/>
  <c r="I133" i="2"/>
  <c r="O133" i="2" s="1"/>
  <c r="I134" i="2"/>
  <c r="O134" i="2" s="1"/>
  <c r="I135" i="2"/>
  <c r="O135" i="2" s="1"/>
  <c r="I136" i="2"/>
  <c r="O136" i="2" s="1"/>
  <c r="I137" i="2"/>
  <c r="O137" i="2" s="1"/>
  <c r="I138" i="2"/>
  <c r="O138" i="2" s="1"/>
  <c r="I139" i="2"/>
  <c r="O139" i="2" s="1"/>
  <c r="I140" i="2"/>
  <c r="O140" i="2" s="1"/>
  <c r="I141" i="2"/>
  <c r="O141" i="2" s="1"/>
  <c r="I142" i="2"/>
  <c r="O142" i="2" s="1"/>
  <c r="I143" i="2"/>
  <c r="O143" i="2" s="1"/>
  <c r="I144" i="2"/>
  <c r="O144" i="2" s="1"/>
  <c r="I145" i="2"/>
  <c r="O145" i="2" s="1"/>
  <c r="I146" i="2"/>
  <c r="O146" i="2" s="1"/>
  <c r="I147" i="2"/>
  <c r="O147" i="2" s="1"/>
  <c r="I148" i="2"/>
  <c r="O148" i="2" s="1"/>
  <c r="I149" i="2"/>
  <c r="O149" i="2" s="1"/>
  <c r="I150" i="2"/>
  <c r="O150" i="2" s="1"/>
  <c r="I151" i="2"/>
  <c r="O151" i="2" s="1"/>
  <c r="I155" i="2"/>
  <c r="O155" i="2" s="1"/>
  <c r="I156" i="2"/>
  <c r="O156" i="2" s="1"/>
  <c r="I157" i="2"/>
  <c r="O157" i="2" s="1"/>
  <c r="I158" i="2"/>
  <c r="O158" i="2" s="1"/>
  <c r="I159" i="2"/>
  <c r="O159" i="2" s="1"/>
  <c r="I160" i="2"/>
  <c r="O160" i="2" s="1"/>
  <c r="I161" i="2"/>
  <c r="O161" i="2" s="1"/>
  <c r="I162" i="2"/>
  <c r="O162" i="2" s="1"/>
  <c r="I163" i="2"/>
  <c r="O163" i="2" s="1"/>
  <c r="I164" i="2"/>
  <c r="O164" i="2" s="1"/>
  <c r="I165" i="2"/>
  <c r="O165" i="2" s="1"/>
  <c r="I166" i="2"/>
  <c r="O166" i="2" s="1"/>
  <c r="I167" i="2"/>
  <c r="O167" i="2" s="1"/>
  <c r="I168" i="2"/>
  <c r="O168" i="2" s="1"/>
  <c r="I169" i="2"/>
  <c r="O169" i="2" s="1"/>
  <c r="I170" i="2"/>
  <c r="O170" i="2" s="1"/>
  <c r="I171" i="2"/>
  <c r="O171" i="2" s="1"/>
  <c r="I172" i="2"/>
  <c r="O172" i="2" s="1"/>
  <c r="I173" i="2"/>
  <c r="O173" i="2" s="1"/>
  <c r="I174" i="2"/>
  <c r="O174" i="2" s="1"/>
  <c r="I176" i="2"/>
  <c r="O176" i="2" s="1"/>
  <c r="I177" i="2"/>
  <c r="O177" i="2" s="1"/>
  <c r="I178" i="2"/>
  <c r="O178" i="2" s="1"/>
  <c r="I179" i="2"/>
  <c r="O179" i="2" s="1"/>
  <c r="I180" i="2"/>
  <c r="O180" i="2" s="1"/>
  <c r="I181" i="2"/>
  <c r="O181" i="2" s="1"/>
  <c r="I182" i="2"/>
  <c r="O182" i="2" s="1"/>
  <c r="I183" i="2"/>
  <c r="O183" i="2" s="1"/>
  <c r="I184" i="2"/>
  <c r="O184" i="2" s="1"/>
  <c r="I185" i="2"/>
  <c r="O185" i="2" s="1"/>
  <c r="I186" i="2"/>
  <c r="O186" i="2" s="1"/>
  <c r="I187" i="2"/>
  <c r="O187" i="2" s="1"/>
  <c r="I188" i="2"/>
  <c r="O188" i="2" s="1"/>
  <c r="I189" i="2"/>
  <c r="O189" i="2" s="1"/>
  <c r="I190" i="2"/>
  <c r="O190" i="2" s="1"/>
  <c r="I191" i="2"/>
  <c r="O191" i="2" s="1"/>
  <c r="I192" i="2"/>
  <c r="O192" i="2" s="1"/>
  <c r="I193" i="2"/>
  <c r="O193" i="2" s="1"/>
  <c r="I194" i="2"/>
  <c r="O194" i="2" s="1"/>
  <c r="I195" i="2"/>
  <c r="O195" i="2" s="1"/>
  <c r="I196" i="2"/>
  <c r="O196" i="2" s="1"/>
  <c r="I197" i="2"/>
  <c r="O197" i="2" s="1"/>
  <c r="I198" i="2"/>
  <c r="O198" i="2" s="1"/>
  <c r="I199" i="2"/>
  <c r="O199" i="2" s="1"/>
  <c r="I200" i="2"/>
  <c r="O200" i="2" s="1"/>
  <c r="I201" i="2"/>
  <c r="O201" i="2" s="1"/>
  <c r="I202" i="2"/>
  <c r="O202" i="2" s="1"/>
  <c r="I203" i="2"/>
  <c r="O203" i="2" s="1"/>
  <c r="I204" i="2"/>
  <c r="O204" i="2" s="1"/>
  <c r="I205" i="2"/>
  <c r="O205" i="2" s="1"/>
  <c r="I206" i="2"/>
  <c r="O206" i="2" s="1"/>
  <c r="I207" i="2"/>
  <c r="O207" i="2" s="1"/>
  <c r="I208" i="2"/>
  <c r="O208" i="2" s="1"/>
  <c r="I209" i="2"/>
  <c r="O209" i="2" s="1"/>
  <c r="I210" i="2"/>
  <c r="O210" i="2" s="1"/>
  <c r="I211" i="2"/>
  <c r="O211" i="2" s="1"/>
  <c r="I212" i="2"/>
  <c r="O212" i="2" s="1"/>
  <c r="I213" i="2"/>
  <c r="O213" i="2" s="1"/>
  <c r="I214" i="2"/>
  <c r="O214" i="2" s="1"/>
  <c r="I215" i="2"/>
  <c r="O215" i="2" s="1"/>
  <c r="I216" i="2"/>
  <c r="O216" i="2" s="1"/>
  <c r="I217" i="2"/>
  <c r="O217" i="2" s="1"/>
  <c r="I218" i="2"/>
  <c r="O218" i="2" s="1"/>
  <c r="I219" i="2"/>
  <c r="O219" i="2" s="1"/>
  <c r="I220" i="2"/>
  <c r="O220" i="2" s="1"/>
  <c r="I221" i="2"/>
  <c r="O221" i="2" s="1"/>
  <c r="I222" i="2"/>
  <c r="O222" i="2" s="1"/>
  <c r="I223" i="2"/>
  <c r="O223" i="2" s="1"/>
  <c r="I224" i="2"/>
  <c r="O224" i="2" s="1"/>
  <c r="I225" i="2"/>
  <c r="O225" i="2" s="1"/>
  <c r="I226" i="2"/>
  <c r="O226" i="2" s="1"/>
  <c r="I227" i="2"/>
  <c r="O227" i="2" s="1"/>
  <c r="I228" i="2"/>
  <c r="O228" i="2" s="1"/>
  <c r="I229" i="2"/>
  <c r="O229" i="2" s="1"/>
  <c r="I230" i="2"/>
  <c r="O230" i="2" s="1"/>
  <c r="I231" i="2"/>
  <c r="O231" i="2" s="1"/>
  <c r="I232" i="2"/>
  <c r="O232" i="2" s="1"/>
  <c r="I233" i="2"/>
  <c r="O233" i="2" s="1"/>
  <c r="I234" i="2"/>
  <c r="O234" i="2" s="1"/>
  <c r="I235" i="2"/>
  <c r="O235" i="2" s="1"/>
  <c r="I236" i="2"/>
  <c r="O236" i="2" s="1"/>
  <c r="I237" i="2"/>
  <c r="O237" i="2" s="1"/>
  <c r="I238" i="2"/>
  <c r="O238" i="2" s="1"/>
  <c r="I239" i="2"/>
  <c r="O239" i="2" s="1"/>
  <c r="I240" i="2"/>
  <c r="O240" i="2" s="1"/>
  <c r="I241" i="2"/>
  <c r="O241" i="2" s="1"/>
  <c r="I242" i="2"/>
  <c r="O242" i="2" s="1"/>
  <c r="I243" i="2"/>
  <c r="O243" i="2" s="1"/>
  <c r="I244" i="2"/>
  <c r="O244" i="2" s="1"/>
  <c r="I245" i="2"/>
  <c r="O245" i="2" s="1"/>
  <c r="I246" i="2"/>
  <c r="O246" i="2" s="1"/>
  <c r="I247" i="2"/>
  <c r="O247" i="2" s="1"/>
  <c r="I248" i="2"/>
  <c r="O248" i="2" s="1"/>
  <c r="I249" i="2"/>
  <c r="O249" i="2" s="1"/>
  <c r="I250" i="2"/>
  <c r="O250" i="2" s="1"/>
  <c r="I251" i="2"/>
  <c r="O251" i="2" s="1"/>
  <c r="I252" i="2"/>
  <c r="O252" i="2" s="1"/>
  <c r="I253" i="2"/>
  <c r="O253" i="2" s="1"/>
  <c r="I254" i="2"/>
  <c r="O254" i="2" s="1"/>
  <c r="I255" i="2"/>
  <c r="O255" i="2" s="1"/>
  <c r="I258" i="2"/>
  <c r="O258" i="2" s="1"/>
  <c r="I259" i="2"/>
  <c r="O259" i="2" s="1"/>
  <c r="I260" i="2"/>
  <c r="O260" i="2" s="1"/>
  <c r="I261" i="2"/>
  <c r="O261" i="2" s="1"/>
  <c r="I262" i="2"/>
  <c r="O262" i="2" s="1"/>
  <c r="I263" i="2"/>
  <c r="O263" i="2" s="1"/>
  <c r="I264" i="2"/>
  <c r="O264" i="2" s="1"/>
  <c r="I265" i="2"/>
  <c r="O265" i="2" s="1"/>
  <c r="I266" i="2"/>
  <c r="O266" i="2" s="1"/>
  <c r="I267" i="2"/>
  <c r="O267" i="2" s="1"/>
  <c r="I268" i="2"/>
  <c r="O268" i="2" s="1"/>
  <c r="I269" i="2"/>
  <c r="O269" i="2" s="1"/>
  <c r="I270" i="2"/>
  <c r="O270" i="2" s="1"/>
  <c r="I271" i="2"/>
  <c r="O271" i="2" s="1"/>
  <c r="I272" i="2"/>
  <c r="O272" i="2" s="1"/>
  <c r="I273" i="2"/>
  <c r="O273" i="2" s="1"/>
  <c r="I274" i="2"/>
  <c r="O274" i="2" s="1"/>
  <c r="I275" i="2"/>
  <c r="O275" i="2" s="1"/>
  <c r="I276" i="2"/>
  <c r="O276" i="2" s="1"/>
  <c r="I277" i="2"/>
  <c r="O277" i="2" s="1"/>
  <c r="I278" i="2"/>
  <c r="O278" i="2" s="1"/>
  <c r="I279" i="2"/>
  <c r="O279" i="2" s="1"/>
  <c r="I280" i="2"/>
  <c r="O280" i="2" s="1"/>
  <c r="I281" i="2"/>
  <c r="O281" i="2" s="1"/>
  <c r="I282" i="2"/>
  <c r="O282" i="2" s="1"/>
  <c r="I283" i="2"/>
  <c r="O283" i="2" s="1"/>
  <c r="I284" i="2"/>
  <c r="O284" i="2" s="1"/>
  <c r="I285" i="2"/>
  <c r="O285" i="2" s="1"/>
  <c r="I286" i="2"/>
  <c r="O286" i="2" s="1"/>
  <c r="I287" i="2"/>
  <c r="O287" i="2" s="1"/>
  <c r="I288" i="2"/>
  <c r="O288" i="2" s="1"/>
  <c r="I289" i="2"/>
  <c r="O289" i="2" s="1"/>
  <c r="I290" i="2"/>
  <c r="O290" i="2" s="1"/>
  <c r="I291" i="2"/>
  <c r="O291" i="2" s="1"/>
  <c r="I292" i="2"/>
  <c r="O292" i="2" s="1"/>
  <c r="I293" i="2"/>
  <c r="O293" i="2" s="1"/>
  <c r="I294" i="2"/>
  <c r="O294" i="2" s="1"/>
  <c r="I295" i="2"/>
  <c r="O295" i="2" s="1"/>
  <c r="I296" i="2"/>
  <c r="O296" i="2" s="1"/>
  <c r="I297" i="2"/>
  <c r="O297" i="2" s="1"/>
  <c r="I298" i="2"/>
  <c r="O298" i="2" s="1"/>
  <c r="I299" i="2"/>
  <c r="O299" i="2" s="1"/>
  <c r="I300" i="2"/>
  <c r="O300" i="2" s="1"/>
  <c r="I301" i="2"/>
  <c r="O301" i="2" s="1"/>
  <c r="I302" i="2"/>
  <c r="O302" i="2" s="1"/>
  <c r="I303" i="2"/>
  <c r="O303" i="2" s="1"/>
  <c r="I304" i="2"/>
  <c r="O304" i="2" s="1"/>
  <c r="I305" i="2"/>
  <c r="O305" i="2" s="1"/>
  <c r="I306" i="2"/>
  <c r="O306" i="2" s="1"/>
  <c r="I307" i="2"/>
  <c r="O307" i="2" s="1"/>
  <c r="I308" i="2"/>
  <c r="O308" i="2" s="1"/>
  <c r="I309" i="2"/>
  <c r="O309" i="2" s="1"/>
  <c r="I310" i="2"/>
  <c r="O310" i="2" s="1"/>
  <c r="I311" i="2"/>
  <c r="O311" i="2" s="1"/>
  <c r="I312" i="2"/>
  <c r="O312" i="2" s="1"/>
  <c r="I313" i="2"/>
  <c r="O313" i="2" s="1"/>
  <c r="I314" i="2"/>
  <c r="O314" i="2" s="1"/>
  <c r="I315" i="2"/>
  <c r="O315" i="2" s="1"/>
  <c r="I316" i="2"/>
  <c r="O316" i="2" s="1"/>
  <c r="I317" i="2"/>
  <c r="O317" i="2" s="1"/>
  <c r="I318" i="2"/>
  <c r="O318" i="2" s="1"/>
  <c r="I319" i="2"/>
  <c r="O319" i="2" s="1"/>
  <c r="I320" i="2"/>
  <c r="O320" i="2" s="1"/>
  <c r="I321" i="2"/>
  <c r="O321" i="2" s="1"/>
  <c r="I322" i="2"/>
  <c r="O322" i="2" s="1"/>
  <c r="I323" i="2"/>
  <c r="O323" i="2" s="1"/>
  <c r="I324" i="2"/>
  <c r="O324" i="2" s="1"/>
  <c r="I325" i="2"/>
  <c r="O325" i="2" s="1"/>
  <c r="I326" i="2"/>
  <c r="O326" i="2" s="1"/>
  <c r="I327" i="2"/>
  <c r="O327" i="2" s="1"/>
  <c r="I328" i="2"/>
  <c r="O328" i="2" s="1"/>
  <c r="I329" i="2"/>
  <c r="O329" i="2" s="1"/>
  <c r="I330" i="2"/>
  <c r="O330" i="2" s="1"/>
  <c r="I332" i="2"/>
  <c r="O332" i="2" s="1"/>
  <c r="I334" i="2"/>
  <c r="O334" i="2" s="1"/>
  <c r="I335" i="2"/>
  <c r="O335" i="2" s="1"/>
  <c r="I336" i="2"/>
  <c r="O336" i="2" s="1"/>
  <c r="I337" i="2"/>
  <c r="O337" i="2" s="1"/>
  <c r="I338" i="2"/>
  <c r="O338" i="2" s="1"/>
  <c r="I339" i="2"/>
  <c r="O339" i="2" s="1"/>
  <c r="I340" i="2"/>
  <c r="O340" i="2" s="1"/>
  <c r="I341" i="2"/>
  <c r="O341" i="2" s="1"/>
  <c r="I342" i="2"/>
  <c r="O342" i="2" s="1"/>
  <c r="I343" i="2"/>
  <c r="O343" i="2" s="1"/>
  <c r="I344" i="2"/>
  <c r="O344" i="2" s="1"/>
  <c r="I345" i="2"/>
  <c r="O345" i="2" s="1"/>
  <c r="I346" i="2"/>
  <c r="O346" i="2" s="1"/>
  <c r="I347" i="2"/>
  <c r="O347" i="2" s="1"/>
  <c r="I348" i="2"/>
  <c r="O348" i="2" s="1"/>
  <c r="I349" i="2"/>
  <c r="O349" i="2" s="1"/>
  <c r="I350" i="2"/>
  <c r="O350" i="2" s="1"/>
  <c r="I352" i="2"/>
  <c r="O352" i="2" s="1"/>
  <c r="I353" i="2"/>
  <c r="O353" i="2" s="1"/>
  <c r="I354" i="2"/>
  <c r="O354" i="2" s="1"/>
  <c r="I355" i="2"/>
  <c r="O355" i="2" s="1"/>
  <c r="I356" i="2"/>
  <c r="O356" i="2" s="1"/>
  <c r="I357" i="2"/>
  <c r="O357" i="2" s="1"/>
  <c r="I358" i="2"/>
  <c r="O358" i="2" s="1"/>
  <c r="I359" i="2"/>
  <c r="O359" i="2" s="1"/>
  <c r="I360" i="2"/>
  <c r="O360" i="2" s="1"/>
  <c r="I361" i="2"/>
  <c r="O361" i="2" s="1"/>
  <c r="I362" i="2"/>
  <c r="O362" i="2" s="1"/>
  <c r="I363" i="2"/>
  <c r="O363" i="2" s="1"/>
  <c r="I364" i="2"/>
  <c r="O364" i="2" s="1"/>
  <c r="I365" i="2"/>
  <c r="O365" i="2" s="1"/>
  <c r="I366" i="2"/>
  <c r="O366" i="2" s="1"/>
  <c r="I367" i="2"/>
  <c r="O367" i="2" s="1"/>
  <c r="I368" i="2"/>
  <c r="O368" i="2" s="1"/>
  <c r="I369" i="2"/>
  <c r="O369" i="2" s="1"/>
  <c r="I370" i="2"/>
  <c r="O370" i="2" s="1"/>
  <c r="I371" i="2"/>
  <c r="O371" i="2" s="1"/>
  <c r="I372" i="2"/>
  <c r="O372" i="2" s="1"/>
  <c r="I373" i="2"/>
  <c r="O373" i="2" s="1"/>
  <c r="I374" i="2"/>
  <c r="O374" i="2" s="1"/>
  <c r="I375" i="2"/>
  <c r="O375" i="2" s="1"/>
  <c r="I376" i="2"/>
  <c r="O376" i="2" s="1"/>
  <c r="I377" i="2"/>
  <c r="O377" i="2" s="1"/>
  <c r="I378" i="2"/>
  <c r="O378" i="2" s="1"/>
  <c r="I379" i="2"/>
  <c r="O379" i="2" s="1"/>
  <c r="I380" i="2"/>
  <c r="O380" i="2" s="1"/>
  <c r="I381" i="2"/>
  <c r="O381" i="2" s="1"/>
  <c r="I382" i="2"/>
  <c r="O382" i="2" s="1"/>
  <c r="I383" i="2"/>
  <c r="O383" i="2" s="1"/>
  <c r="I384" i="2"/>
  <c r="O384" i="2" s="1"/>
  <c r="I385" i="2"/>
  <c r="O385" i="2" s="1"/>
  <c r="I386" i="2"/>
  <c r="O386" i="2" s="1"/>
  <c r="I387" i="2"/>
  <c r="O387" i="2" s="1"/>
  <c r="I388" i="2"/>
  <c r="O388" i="2" s="1"/>
  <c r="I389" i="2"/>
  <c r="O389" i="2" s="1"/>
  <c r="I390" i="2"/>
  <c r="O390" i="2" s="1"/>
  <c r="I391" i="2"/>
  <c r="O391" i="2" s="1"/>
  <c r="I392" i="2"/>
  <c r="O392" i="2" s="1"/>
  <c r="I393" i="2"/>
  <c r="O393" i="2" s="1"/>
  <c r="I394" i="2"/>
  <c r="O394" i="2" s="1"/>
  <c r="I395" i="2"/>
  <c r="O395" i="2" s="1"/>
  <c r="I396" i="2"/>
  <c r="O396" i="2" s="1"/>
  <c r="I397" i="2"/>
  <c r="O397" i="2" s="1"/>
  <c r="I398" i="2"/>
  <c r="O398" i="2" s="1"/>
  <c r="I399" i="2"/>
  <c r="O399" i="2" s="1"/>
  <c r="I400" i="2"/>
  <c r="O400" i="2" s="1"/>
  <c r="I401" i="2"/>
  <c r="O401" i="2" s="1"/>
  <c r="I402" i="2"/>
  <c r="O402" i="2" s="1"/>
  <c r="I403" i="2"/>
  <c r="O403" i="2" s="1"/>
  <c r="I404" i="2"/>
  <c r="O404" i="2" s="1"/>
  <c r="I405" i="2"/>
  <c r="O405" i="2" s="1"/>
  <c r="I407" i="2"/>
  <c r="O407" i="2" s="1"/>
  <c r="I408" i="2"/>
  <c r="O408" i="2" s="1"/>
  <c r="I409" i="2"/>
  <c r="O409" i="2" s="1"/>
  <c r="H21" i="2"/>
  <c r="N21" i="2" s="1"/>
  <c r="H22" i="2"/>
  <c r="N22" i="2" s="1"/>
  <c r="H23" i="2"/>
  <c r="N23" i="2" s="1"/>
  <c r="H24" i="2"/>
  <c r="N24" i="2" s="1"/>
  <c r="H25" i="2"/>
  <c r="N25" i="2" s="1"/>
  <c r="H26" i="2"/>
  <c r="N26" i="2" s="1"/>
  <c r="H27" i="2"/>
  <c r="N27" i="2" s="1"/>
  <c r="H28" i="2"/>
  <c r="N28" i="2" s="1"/>
  <c r="H29" i="2"/>
  <c r="N29" i="2" s="1"/>
  <c r="H30" i="2"/>
  <c r="N30" i="2" s="1"/>
  <c r="H31" i="2"/>
  <c r="N31" i="2" s="1"/>
  <c r="H32" i="2"/>
  <c r="N32" i="2" s="1"/>
  <c r="H33" i="2"/>
  <c r="N33" i="2" s="1"/>
  <c r="H34" i="2"/>
  <c r="N34" i="2" s="1"/>
  <c r="H35" i="2"/>
  <c r="N35" i="2" s="1"/>
  <c r="H36" i="2"/>
  <c r="N36" i="2" s="1"/>
  <c r="H37" i="2"/>
  <c r="N37" i="2" s="1"/>
  <c r="H38" i="2"/>
  <c r="N38" i="2" s="1"/>
  <c r="H39" i="2"/>
  <c r="N39" i="2" s="1"/>
  <c r="H40" i="2"/>
  <c r="N40" i="2" s="1"/>
  <c r="H41" i="2"/>
  <c r="N41" i="2" s="1"/>
  <c r="H42" i="2"/>
  <c r="N42" i="2" s="1"/>
  <c r="H43" i="2"/>
  <c r="N43" i="2" s="1"/>
  <c r="H44" i="2"/>
  <c r="N44" i="2" s="1"/>
  <c r="H45" i="2"/>
  <c r="N45" i="2" s="1"/>
  <c r="H46" i="2"/>
  <c r="N46" i="2" s="1"/>
  <c r="H47" i="2"/>
  <c r="N47" i="2" s="1"/>
  <c r="H48" i="2"/>
  <c r="N48" i="2" s="1"/>
  <c r="H49" i="2"/>
  <c r="N49" i="2" s="1"/>
  <c r="H50" i="2"/>
  <c r="N50" i="2" s="1"/>
  <c r="H51" i="2"/>
  <c r="N51" i="2" s="1"/>
  <c r="H52" i="2"/>
  <c r="N52" i="2" s="1"/>
  <c r="H53" i="2"/>
  <c r="N53" i="2" s="1"/>
  <c r="H54" i="2"/>
  <c r="N54" i="2" s="1"/>
  <c r="H55" i="2"/>
  <c r="N55" i="2" s="1"/>
  <c r="H56" i="2"/>
  <c r="N56" i="2" s="1"/>
  <c r="H57" i="2"/>
  <c r="N57" i="2" s="1"/>
  <c r="H58" i="2"/>
  <c r="N58" i="2" s="1"/>
  <c r="H59" i="2"/>
  <c r="N59" i="2" s="1"/>
  <c r="H60" i="2"/>
  <c r="N60" i="2" s="1"/>
  <c r="H61" i="2"/>
  <c r="N61" i="2" s="1"/>
  <c r="H62" i="2"/>
  <c r="N62" i="2" s="1"/>
  <c r="H63" i="2"/>
  <c r="N63" i="2" s="1"/>
  <c r="H64" i="2"/>
  <c r="N64" i="2" s="1"/>
  <c r="H65" i="2"/>
  <c r="N65" i="2" s="1"/>
  <c r="H66" i="2"/>
  <c r="N66" i="2" s="1"/>
  <c r="H67" i="2"/>
  <c r="N67" i="2" s="1"/>
  <c r="H68" i="2"/>
  <c r="N68" i="2" s="1"/>
  <c r="H69" i="2"/>
  <c r="N69" i="2" s="1"/>
  <c r="H70" i="2"/>
  <c r="N70" i="2" s="1"/>
  <c r="H71" i="2"/>
  <c r="N71" i="2" s="1"/>
  <c r="H72" i="2"/>
  <c r="N72" i="2" s="1"/>
  <c r="H73" i="2"/>
  <c r="N73" i="2" s="1"/>
  <c r="H74" i="2"/>
  <c r="N74" i="2" s="1"/>
  <c r="H75" i="2"/>
  <c r="N75" i="2" s="1"/>
  <c r="H76" i="2"/>
  <c r="N76" i="2" s="1"/>
  <c r="H77" i="2"/>
  <c r="N77" i="2" s="1"/>
  <c r="H78" i="2"/>
  <c r="N78" i="2" s="1"/>
  <c r="H79" i="2"/>
  <c r="N79" i="2" s="1"/>
  <c r="H80" i="2"/>
  <c r="N80" i="2" s="1"/>
  <c r="H81" i="2"/>
  <c r="N81" i="2" s="1"/>
  <c r="H82" i="2"/>
  <c r="N82" i="2" s="1"/>
  <c r="H83" i="2"/>
  <c r="N83" i="2" s="1"/>
  <c r="H84" i="2"/>
  <c r="N84" i="2" s="1"/>
  <c r="H85" i="2"/>
  <c r="N85" i="2" s="1"/>
  <c r="H86" i="2"/>
  <c r="N86" i="2" s="1"/>
  <c r="H87" i="2"/>
  <c r="N87" i="2" s="1"/>
  <c r="H88" i="2"/>
  <c r="N88" i="2" s="1"/>
  <c r="H89" i="2"/>
  <c r="N89" i="2" s="1"/>
  <c r="H90" i="2"/>
  <c r="N90" i="2" s="1"/>
  <c r="H91" i="2"/>
  <c r="N91" i="2" s="1"/>
  <c r="H92" i="2"/>
  <c r="N92" i="2" s="1"/>
  <c r="H93" i="2"/>
  <c r="N93" i="2" s="1"/>
  <c r="H94" i="2"/>
  <c r="N94" i="2" s="1"/>
  <c r="H95" i="2"/>
  <c r="N95" i="2" s="1"/>
  <c r="H96" i="2"/>
  <c r="N96" i="2" s="1"/>
  <c r="H97" i="2"/>
  <c r="N97" i="2" s="1"/>
  <c r="H98" i="2"/>
  <c r="N98" i="2" s="1"/>
  <c r="H99" i="2"/>
  <c r="N99" i="2" s="1"/>
  <c r="H100" i="2"/>
  <c r="N100" i="2" s="1"/>
  <c r="H101" i="2"/>
  <c r="N101" i="2" s="1"/>
  <c r="H102" i="2"/>
  <c r="N102" i="2" s="1"/>
  <c r="H103" i="2"/>
  <c r="N103" i="2" s="1"/>
  <c r="H104" i="2"/>
  <c r="N104" i="2" s="1"/>
  <c r="H105" i="2"/>
  <c r="N105" i="2" s="1"/>
  <c r="H106" i="2"/>
  <c r="N106" i="2" s="1"/>
  <c r="H107" i="2"/>
  <c r="N107" i="2" s="1"/>
  <c r="H108" i="2"/>
  <c r="N108" i="2" s="1"/>
  <c r="H109" i="2"/>
  <c r="N109" i="2" s="1"/>
  <c r="H110" i="2"/>
  <c r="N110" i="2" s="1"/>
  <c r="H111" i="2"/>
  <c r="N111" i="2" s="1"/>
  <c r="H112" i="2"/>
  <c r="N112" i="2" s="1"/>
  <c r="H113" i="2"/>
  <c r="N113" i="2" s="1"/>
  <c r="H114" i="2"/>
  <c r="N114" i="2" s="1"/>
  <c r="H115" i="2"/>
  <c r="N115" i="2" s="1"/>
  <c r="H116" i="2"/>
  <c r="N116" i="2" s="1"/>
  <c r="H117" i="2"/>
  <c r="N117" i="2" s="1"/>
  <c r="H118" i="2"/>
  <c r="N118" i="2" s="1"/>
  <c r="H119" i="2"/>
  <c r="N119" i="2" s="1"/>
  <c r="H120" i="2"/>
  <c r="N120" i="2" s="1"/>
  <c r="H121" i="2"/>
  <c r="N121" i="2" s="1"/>
  <c r="H122" i="2"/>
  <c r="N122" i="2" s="1"/>
  <c r="H123" i="2"/>
  <c r="N123" i="2" s="1"/>
  <c r="H124" i="2"/>
  <c r="N124" i="2" s="1"/>
  <c r="H125" i="2"/>
  <c r="N125" i="2" s="1"/>
  <c r="H126" i="2"/>
  <c r="N126" i="2" s="1"/>
  <c r="H127" i="2"/>
  <c r="N127" i="2" s="1"/>
  <c r="H128" i="2"/>
  <c r="N128" i="2" s="1"/>
  <c r="H129" i="2"/>
  <c r="N129" i="2" s="1"/>
  <c r="H130" i="2"/>
  <c r="N130" i="2" s="1"/>
  <c r="H131" i="2"/>
  <c r="N131" i="2" s="1"/>
  <c r="H132" i="2"/>
  <c r="N132" i="2" s="1"/>
  <c r="H133" i="2"/>
  <c r="N133" i="2" s="1"/>
  <c r="H134" i="2"/>
  <c r="N134" i="2" s="1"/>
  <c r="H135" i="2"/>
  <c r="N135" i="2" s="1"/>
  <c r="H136" i="2"/>
  <c r="N136" i="2" s="1"/>
  <c r="H137" i="2"/>
  <c r="N137" i="2" s="1"/>
  <c r="H138" i="2"/>
  <c r="N138" i="2" s="1"/>
  <c r="H139" i="2"/>
  <c r="N139" i="2" s="1"/>
  <c r="H140" i="2"/>
  <c r="N140" i="2" s="1"/>
  <c r="H141" i="2"/>
  <c r="N141" i="2" s="1"/>
  <c r="H142" i="2"/>
  <c r="N142" i="2" s="1"/>
  <c r="H143" i="2"/>
  <c r="N143" i="2" s="1"/>
  <c r="H144" i="2"/>
  <c r="N144" i="2" s="1"/>
  <c r="H145" i="2"/>
  <c r="N145" i="2" s="1"/>
  <c r="H146" i="2"/>
  <c r="N146" i="2" s="1"/>
  <c r="H147" i="2"/>
  <c r="N147" i="2" s="1"/>
  <c r="H148" i="2"/>
  <c r="N148" i="2" s="1"/>
  <c r="H149" i="2"/>
  <c r="N149" i="2" s="1"/>
  <c r="H150" i="2"/>
  <c r="N150" i="2" s="1"/>
  <c r="H151" i="2"/>
  <c r="N151" i="2" s="1"/>
  <c r="H152" i="2"/>
  <c r="N152" i="2" s="1"/>
  <c r="H153" i="2"/>
  <c r="N153" i="2" s="1"/>
  <c r="H154" i="2"/>
  <c r="N154" i="2" s="1"/>
  <c r="H155" i="2"/>
  <c r="N155" i="2" s="1"/>
  <c r="H156" i="2"/>
  <c r="N156" i="2" s="1"/>
  <c r="H157" i="2"/>
  <c r="N157" i="2" s="1"/>
  <c r="H158" i="2"/>
  <c r="N158" i="2" s="1"/>
  <c r="H159" i="2"/>
  <c r="N159" i="2" s="1"/>
  <c r="H160" i="2"/>
  <c r="N160" i="2" s="1"/>
  <c r="H161" i="2"/>
  <c r="N161" i="2" s="1"/>
  <c r="H162" i="2"/>
  <c r="N162" i="2" s="1"/>
  <c r="H163" i="2"/>
  <c r="N163" i="2" s="1"/>
  <c r="H164" i="2"/>
  <c r="N164" i="2" s="1"/>
  <c r="H165" i="2"/>
  <c r="N165" i="2" s="1"/>
  <c r="H166" i="2"/>
  <c r="N166" i="2" s="1"/>
  <c r="H167" i="2"/>
  <c r="N167" i="2" s="1"/>
  <c r="H168" i="2"/>
  <c r="N168" i="2" s="1"/>
  <c r="H169" i="2"/>
  <c r="N169" i="2" s="1"/>
  <c r="H170" i="2"/>
  <c r="N170" i="2" s="1"/>
  <c r="H171" i="2"/>
  <c r="N171" i="2" s="1"/>
  <c r="H172" i="2"/>
  <c r="N172" i="2" s="1"/>
  <c r="H173" i="2"/>
  <c r="N173" i="2" s="1"/>
  <c r="H174" i="2"/>
  <c r="N174" i="2" s="1"/>
  <c r="H175" i="2"/>
  <c r="N175" i="2" s="1"/>
  <c r="H176" i="2"/>
  <c r="N176" i="2" s="1"/>
  <c r="H177" i="2"/>
  <c r="N177" i="2" s="1"/>
  <c r="H178" i="2"/>
  <c r="N178" i="2" s="1"/>
  <c r="H179" i="2"/>
  <c r="N179" i="2" s="1"/>
  <c r="H180" i="2"/>
  <c r="N180" i="2" s="1"/>
  <c r="H181" i="2"/>
  <c r="N181" i="2" s="1"/>
  <c r="H182" i="2"/>
  <c r="N182" i="2" s="1"/>
  <c r="H183" i="2"/>
  <c r="N183" i="2" s="1"/>
  <c r="H184" i="2"/>
  <c r="N184" i="2" s="1"/>
  <c r="H185" i="2"/>
  <c r="N185" i="2" s="1"/>
  <c r="H186" i="2"/>
  <c r="N186" i="2" s="1"/>
  <c r="H187" i="2"/>
  <c r="N187" i="2" s="1"/>
  <c r="H188" i="2"/>
  <c r="N188" i="2" s="1"/>
  <c r="H189" i="2"/>
  <c r="N189" i="2" s="1"/>
  <c r="H190" i="2"/>
  <c r="N190" i="2" s="1"/>
  <c r="H191" i="2"/>
  <c r="N191" i="2" s="1"/>
  <c r="H192" i="2"/>
  <c r="N192" i="2" s="1"/>
  <c r="H193" i="2"/>
  <c r="N193" i="2" s="1"/>
  <c r="H194" i="2"/>
  <c r="N194" i="2" s="1"/>
  <c r="H195" i="2"/>
  <c r="N195" i="2" s="1"/>
  <c r="H196" i="2"/>
  <c r="N196" i="2" s="1"/>
  <c r="H197" i="2"/>
  <c r="N197" i="2" s="1"/>
  <c r="H198" i="2"/>
  <c r="N198" i="2" s="1"/>
  <c r="H199" i="2"/>
  <c r="N199" i="2" s="1"/>
  <c r="H200" i="2"/>
  <c r="N200" i="2" s="1"/>
  <c r="H201" i="2"/>
  <c r="N201" i="2" s="1"/>
  <c r="H202" i="2"/>
  <c r="N202" i="2" s="1"/>
  <c r="H203" i="2"/>
  <c r="N203" i="2" s="1"/>
  <c r="H204" i="2"/>
  <c r="N204" i="2" s="1"/>
  <c r="H205" i="2"/>
  <c r="N205" i="2" s="1"/>
  <c r="H206" i="2"/>
  <c r="N206" i="2" s="1"/>
  <c r="H207" i="2"/>
  <c r="N207" i="2" s="1"/>
  <c r="H208" i="2"/>
  <c r="N208" i="2" s="1"/>
  <c r="H209" i="2"/>
  <c r="N209" i="2" s="1"/>
  <c r="H210" i="2"/>
  <c r="N210" i="2" s="1"/>
  <c r="H211" i="2"/>
  <c r="N211" i="2" s="1"/>
  <c r="H212" i="2"/>
  <c r="N212" i="2" s="1"/>
  <c r="H213" i="2"/>
  <c r="N213" i="2" s="1"/>
  <c r="H214" i="2"/>
  <c r="N214" i="2" s="1"/>
  <c r="H215" i="2"/>
  <c r="N215" i="2" s="1"/>
  <c r="H216" i="2"/>
  <c r="N216" i="2" s="1"/>
  <c r="H217" i="2"/>
  <c r="N217" i="2" s="1"/>
  <c r="H218" i="2"/>
  <c r="N218" i="2" s="1"/>
  <c r="H219" i="2"/>
  <c r="N219" i="2" s="1"/>
  <c r="H220" i="2"/>
  <c r="N220" i="2" s="1"/>
  <c r="H221" i="2"/>
  <c r="N221" i="2" s="1"/>
  <c r="H222" i="2"/>
  <c r="N222" i="2" s="1"/>
  <c r="H223" i="2"/>
  <c r="N223" i="2" s="1"/>
  <c r="H224" i="2"/>
  <c r="N224" i="2" s="1"/>
  <c r="H225" i="2"/>
  <c r="N225" i="2" s="1"/>
  <c r="H226" i="2"/>
  <c r="N226" i="2" s="1"/>
  <c r="H227" i="2"/>
  <c r="N227" i="2" s="1"/>
  <c r="H228" i="2"/>
  <c r="N228" i="2" s="1"/>
  <c r="H229" i="2"/>
  <c r="N229" i="2" s="1"/>
  <c r="H230" i="2"/>
  <c r="N230" i="2" s="1"/>
  <c r="H231" i="2"/>
  <c r="N231" i="2" s="1"/>
  <c r="H232" i="2"/>
  <c r="N232" i="2" s="1"/>
  <c r="H233" i="2"/>
  <c r="N233" i="2" s="1"/>
  <c r="H234" i="2"/>
  <c r="N234" i="2" s="1"/>
  <c r="H235" i="2"/>
  <c r="N235" i="2" s="1"/>
  <c r="H236" i="2"/>
  <c r="N236" i="2" s="1"/>
  <c r="H237" i="2"/>
  <c r="N237" i="2" s="1"/>
  <c r="H238" i="2"/>
  <c r="N238" i="2" s="1"/>
  <c r="H239" i="2"/>
  <c r="N239" i="2" s="1"/>
  <c r="H240" i="2"/>
  <c r="N240" i="2" s="1"/>
  <c r="H241" i="2"/>
  <c r="N241" i="2" s="1"/>
  <c r="H242" i="2"/>
  <c r="N242" i="2" s="1"/>
  <c r="H243" i="2"/>
  <c r="N243" i="2" s="1"/>
  <c r="H244" i="2"/>
  <c r="N244" i="2" s="1"/>
  <c r="H245" i="2"/>
  <c r="N245" i="2" s="1"/>
  <c r="H246" i="2"/>
  <c r="N246" i="2" s="1"/>
  <c r="H247" i="2"/>
  <c r="N247" i="2" s="1"/>
  <c r="H248" i="2"/>
  <c r="N248" i="2" s="1"/>
  <c r="H249" i="2"/>
  <c r="N249" i="2" s="1"/>
  <c r="H250" i="2"/>
  <c r="N250" i="2" s="1"/>
  <c r="H251" i="2"/>
  <c r="N251" i="2" s="1"/>
  <c r="H252" i="2"/>
  <c r="N252" i="2" s="1"/>
  <c r="H253" i="2"/>
  <c r="N253" i="2" s="1"/>
  <c r="H254" i="2"/>
  <c r="N254" i="2" s="1"/>
  <c r="H255" i="2"/>
  <c r="N255" i="2" s="1"/>
  <c r="H256" i="2"/>
  <c r="N256" i="2" s="1"/>
  <c r="H257" i="2"/>
  <c r="N257" i="2" s="1"/>
  <c r="H258" i="2"/>
  <c r="N258" i="2" s="1"/>
  <c r="H259" i="2"/>
  <c r="N259" i="2" s="1"/>
  <c r="H260" i="2"/>
  <c r="N260" i="2" s="1"/>
  <c r="H261" i="2"/>
  <c r="N261" i="2" s="1"/>
  <c r="H262" i="2"/>
  <c r="N262" i="2" s="1"/>
  <c r="H263" i="2"/>
  <c r="N263" i="2" s="1"/>
  <c r="H264" i="2"/>
  <c r="N264" i="2" s="1"/>
  <c r="H265" i="2"/>
  <c r="N265" i="2" s="1"/>
  <c r="H266" i="2"/>
  <c r="N266" i="2" s="1"/>
  <c r="H267" i="2"/>
  <c r="N267" i="2" s="1"/>
  <c r="H268" i="2"/>
  <c r="N268" i="2" s="1"/>
  <c r="H269" i="2"/>
  <c r="N269" i="2" s="1"/>
  <c r="H270" i="2"/>
  <c r="N270" i="2" s="1"/>
  <c r="H271" i="2"/>
  <c r="N271" i="2" s="1"/>
  <c r="H272" i="2"/>
  <c r="N272" i="2" s="1"/>
  <c r="H273" i="2"/>
  <c r="N273" i="2" s="1"/>
  <c r="H274" i="2"/>
  <c r="N274" i="2" s="1"/>
  <c r="H275" i="2"/>
  <c r="N275" i="2" s="1"/>
  <c r="H276" i="2"/>
  <c r="N276" i="2" s="1"/>
  <c r="H277" i="2"/>
  <c r="N277" i="2" s="1"/>
  <c r="H278" i="2"/>
  <c r="N278" i="2" s="1"/>
  <c r="H279" i="2"/>
  <c r="N279" i="2" s="1"/>
  <c r="H280" i="2"/>
  <c r="N280" i="2" s="1"/>
  <c r="H281" i="2"/>
  <c r="N281" i="2" s="1"/>
  <c r="H282" i="2"/>
  <c r="N282" i="2" s="1"/>
  <c r="H283" i="2"/>
  <c r="N283" i="2" s="1"/>
  <c r="H284" i="2"/>
  <c r="N284" i="2" s="1"/>
  <c r="H285" i="2"/>
  <c r="N285" i="2" s="1"/>
  <c r="H286" i="2"/>
  <c r="N286" i="2" s="1"/>
  <c r="H287" i="2"/>
  <c r="N287" i="2" s="1"/>
  <c r="H288" i="2"/>
  <c r="N288" i="2" s="1"/>
  <c r="H289" i="2"/>
  <c r="N289" i="2" s="1"/>
  <c r="H290" i="2"/>
  <c r="N290" i="2" s="1"/>
  <c r="H291" i="2"/>
  <c r="N291" i="2" s="1"/>
  <c r="H292" i="2"/>
  <c r="N292" i="2" s="1"/>
  <c r="H293" i="2"/>
  <c r="N293" i="2" s="1"/>
  <c r="H294" i="2"/>
  <c r="N294" i="2" s="1"/>
  <c r="H295" i="2"/>
  <c r="N295" i="2" s="1"/>
  <c r="H296" i="2"/>
  <c r="N296" i="2" s="1"/>
  <c r="H297" i="2"/>
  <c r="N297" i="2" s="1"/>
  <c r="H298" i="2"/>
  <c r="N298" i="2" s="1"/>
  <c r="H299" i="2"/>
  <c r="N299" i="2" s="1"/>
  <c r="H300" i="2"/>
  <c r="N300" i="2" s="1"/>
  <c r="H301" i="2"/>
  <c r="N301" i="2" s="1"/>
  <c r="H302" i="2"/>
  <c r="N302" i="2" s="1"/>
  <c r="H303" i="2"/>
  <c r="N303" i="2" s="1"/>
  <c r="H304" i="2"/>
  <c r="N304" i="2" s="1"/>
  <c r="H305" i="2"/>
  <c r="N305" i="2" s="1"/>
  <c r="H306" i="2"/>
  <c r="N306" i="2" s="1"/>
  <c r="H307" i="2"/>
  <c r="N307" i="2" s="1"/>
  <c r="H308" i="2"/>
  <c r="N308" i="2" s="1"/>
  <c r="H309" i="2"/>
  <c r="N309" i="2" s="1"/>
  <c r="H310" i="2"/>
  <c r="N310" i="2" s="1"/>
  <c r="H311" i="2"/>
  <c r="N311" i="2" s="1"/>
  <c r="H312" i="2"/>
  <c r="N312" i="2" s="1"/>
  <c r="H313" i="2"/>
  <c r="N313" i="2" s="1"/>
  <c r="H314" i="2"/>
  <c r="N314" i="2" s="1"/>
  <c r="H315" i="2"/>
  <c r="N315" i="2" s="1"/>
  <c r="H316" i="2"/>
  <c r="N316" i="2" s="1"/>
  <c r="H317" i="2"/>
  <c r="N317" i="2" s="1"/>
  <c r="H318" i="2"/>
  <c r="N318" i="2" s="1"/>
  <c r="H319" i="2"/>
  <c r="N319" i="2" s="1"/>
  <c r="H320" i="2"/>
  <c r="N320" i="2" s="1"/>
  <c r="H321" i="2"/>
  <c r="N321" i="2" s="1"/>
  <c r="H322" i="2"/>
  <c r="N322" i="2" s="1"/>
  <c r="H323" i="2"/>
  <c r="N323" i="2" s="1"/>
  <c r="H324" i="2"/>
  <c r="N324" i="2" s="1"/>
  <c r="H325" i="2"/>
  <c r="N325" i="2" s="1"/>
  <c r="H326" i="2"/>
  <c r="N326" i="2" s="1"/>
  <c r="H327" i="2"/>
  <c r="N327" i="2" s="1"/>
  <c r="H328" i="2"/>
  <c r="N328" i="2" s="1"/>
  <c r="H329" i="2"/>
  <c r="N329" i="2" s="1"/>
  <c r="H330" i="2"/>
  <c r="N330" i="2" s="1"/>
  <c r="H331" i="2"/>
  <c r="N331" i="2" s="1"/>
  <c r="H332" i="2"/>
  <c r="N332" i="2" s="1"/>
  <c r="H333" i="2"/>
  <c r="N333" i="2" s="1"/>
  <c r="H334" i="2"/>
  <c r="N334" i="2" s="1"/>
  <c r="H335" i="2"/>
  <c r="N335" i="2" s="1"/>
  <c r="H336" i="2"/>
  <c r="N336" i="2" s="1"/>
  <c r="H337" i="2"/>
  <c r="N337" i="2" s="1"/>
  <c r="H338" i="2"/>
  <c r="N338" i="2" s="1"/>
  <c r="H339" i="2"/>
  <c r="N339" i="2" s="1"/>
  <c r="H340" i="2"/>
  <c r="N340" i="2" s="1"/>
  <c r="H341" i="2"/>
  <c r="N341" i="2" s="1"/>
  <c r="H342" i="2"/>
  <c r="N342" i="2" s="1"/>
  <c r="H343" i="2"/>
  <c r="N343" i="2" s="1"/>
  <c r="H344" i="2"/>
  <c r="N344" i="2" s="1"/>
  <c r="H345" i="2"/>
  <c r="N345" i="2" s="1"/>
  <c r="H346" i="2"/>
  <c r="N346" i="2" s="1"/>
  <c r="H347" i="2"/>
  <c r="N347" i="2" s="1"/>
  <c r="H348" i="2"/>
  <c r="N348" i="2" s="1"/>
  <c r="H349" i="2"/>
  <c r="N349" i="2" s="1"/>
  <c r="H350" i="2"/>
  <c r="N350" i="2" s="1"/>
  <c r="H351" i="2"/>
  <c r="N351" i="2" s="1"/>
  <c r="H352" i="2"/>
  <c r="N352" i="2" s="1"/>
  <c r="H353" i="2"/>
  <c r="N353" i="2" s="1"/>
  <c r="H354" i="2"/>
  <c r="N354" i="2" s="1"/>
  <c r="H355" i="2"/>
  <c r="N355" i="2" s="1"/>
  <c r="H356" i="2"/>
  <c r="N356" i="2" s="1"/>
  <c r="H357" i="2"/>
  <c r="N357" i="2" s="1"/>
  <c r="H358" i="2"/>
  <c r="N358" i="2" s="1"/>
  <c r="H359" i="2"/>
  <c r="N359" i="2" s="1"/>
  <c r="H360" i="2"/>
  <c r="N360" i="2" s="1"/>
  <c r="H361" i="2"/>
  <c r="N361" i="2" s="1"/>
  <c r="H362" i="2"/>
  <c r="N362" i="2" s="1"/>
  <c r="H363" i="2"/>
  <c r="N363" i="2" s="1"/>
  <c r="H364" i="2"/>
  <c r="N364" i="2" s="1"/>
  <c r="H365" i="2"/>
  <c r="N365" i="2" s="1"/>
  <c r="H366" i="2"/>
  <c r="N366" i="2" s="1"/>
  <c r="H367" i="2"/>
  <c r="N367" i="2" s="1"/>
  <c r="H368" i="2"/>
  <c r="N368" i="2" s="1"/>
  <c r="H369" i="2"/>
  <c r="N369" i="2" s="1"/>
  <c r="H370" i="2"/>
  <c r="N370" i="2" s="1"/>
  <c r="H371" i="2"/>
  <c r="N371" i="2" s="1"/>
  <c r="H372" i="2"/>
  <c r="N372" i="2" s="1"/>
  <c r="H373" i="2"/>
  <c r="N373" i="2" s="1"/>
  <c r="H374" i="2"/>
  <c r="N374" i="2" s="1"/>
  <c r="H375" i="2"/>
  <c r="N375" i="2" s="1"/>
  <c r="H376" i="2"/>
  <c r="N376" i="2" s="1"/>
  <c r="H377" i="2"/>
  <c r="N377" i="2" s="1"/>
  <c r="H378" i="2"/>
  <c r="N378" i="2" s="1"/>
  <c r="H379" i="2"/>
  <c r="N379" i="2" s="1"/>
  <c r="H380" i="2"/>
  <c r="N380" i="2" s="1"/>
  <c r="H381" i="2"/>
  <c r="N381" i="2" s="1"/>
  <c r="H382" i="2"/>
  <c r="N382" i="2" s="1"/>
  <c r="H383" i="2"/>
  <c r="N383" i="2" s="1"/>
  <c r="H384" i="2"/>
  <c r="N384" i="2" s="1"/>
  <c r="H385" i="2"/>
  <c r="N385" i="2" s="1"/>
  <c r="H386" i="2"/>
  <c r="N386" i="2" s="1"/>
  <c r="H387" i="2"/>
  <c r="N387" i="2" s="1"/>
  <c r="H388" i="2"/>
  <c r="N388" i="2" s="1"/>
  <c r="H389" i="2"/>
  <c r="N389" i="2" s="1"/>
  <c r="H390" i="2"/>
  <c r="N390" i="2" s="1"/>
  <c r="H391" i="2"/>
  <c r="N391" i="2" s="1"/>
  <c r="H392" i="2"/>
  <c r="N392" i="2" s="1"/>
  <c r="H393" i="2"/>
  <c r="N393" i="2" s="1"/>
  <c r="H394" i="2"/>
  <c r="N394" i="2" s="1"/>
  <c r="H395" i="2"/>
  <c r="N395" i="2" s="1"/>
  <c r="H396" i="2"/>
  <c r="N396" i="2" s="1"/>
  <c r="H397" i="2"/>
  <c r="N397" i="2" s="1"/>
  <c r="H398" i="2"/>
  <c r="N398" i="2" s="1"/>
  <c r="H399" i="2"/>
  <c r="N399" i="2" s="1"/>
  <c r="H400" i="2"/>
  <c r="N400" i="2" s="1"/>
  <c r="H401" i="2"/>
  <c r="N401" i="2" s="1"/>
  <c r="H402" i="2"/>
  <c r="N402" i="2" s="1"/>
  <c r="H403" i="2"/>
  <c r="N403" i="2" s="1"/>
  <c r="H404" i="2"/>
  <c r="N404" i="2" s="1"/>
  <c r="H405" i="2"/>
  <c r="N405" i="2" s="1"/>
  <c r="H406" i="2"/>
  <c r="N406" i="2" s="1"/>
  <c r="H407" i="2"/>
  <c r="N407" i="2" s="1"/>
  <c r="H408" i="2"/>
  <c r="N408" i="2" s="1"/>
  <c r="H409" i="2"/>
  <c r="N409" i="2" s="1"/>
  <c r="H20" i="2"/>
  <c r="N20" i="2" s="1"/>
  <c r="G406" i="2"/>
  <c r="G351" i="2"/>
  <c r="G24" i="2" s="1"/>
  <c r="G333" i="2"/>
  <c r="G331" i="2" s="1"/>
  <c r="G257" i="2"/>
  <c r="G256" i="2" s="1"/>
  <c r="I256" i="2" s="1"/>
  <c r="O256" i="2" s="1"/>
  <c r="G175" i="2"/>
  <c r="G154" i="2"/>
  <c r="G90" i="2"/>
  <c r="G87" i="2"/>
  <c r="G55" i="2"/>
  <c r="G42" i="2"/>
  <c r="G30" i="2"/>
  <c r="I257" i="2" l="1"/>
  <c r="O257" i="2" s="1"/>
  <c r="G29" i="2"/>
  <c r="I90" i="2"/>
  <c r="G153" i="2"/>
  <c r="G152" i="2" s="1"/>
  <c r="G86" i="2"/>
  <c r="O90" i="2" l="1"/>
  <c r="G28" i="2"/>
  <c r="G21" i="2" s="1"/>
  <c r="I29" i="2"/>
  <c r="G22" i="2"/>
  <c r="M406" i="2"/>
  <c r="M351" i="2"/>
  <c r="M333" i="2"/>
  <c r="M175" i="2"/>
  <c r="Q175" i="2" s="1"/>
  <c r="S175" i="2" s="1"/>
  <c r="M154" i="2"/>
  <c r="Q154" i="2" s="1"/>
  <c r="S154" i="2" s="1"/>
  <c r="M90" i="2"/>
  <c r="Q90" i="2" s="1"/>
  <c r="S90" i="2" s="1"/>
  <c r="M87" i="2"/>
  <c r="Q87" i="2" s="1"/>
  <c r="M55" i="2"/>
  <c r="Q55" i="2" s="1"/>
  <c r="M42" i="2"/>
  <c r="Q42" i="2" s="1"/>
  <c r="M30" i="2"/>
  <c r="Q30" i="2" s="1"/>
  <c r="M23" i="2"/>
  <c r="Q23" i="2" l="1"/>
  <c r="O23" i="2"/>
  <c r="M331" i="2"/>
  <c r="Q331" i="2" s="1"/>
  <c r="S331" i="2" s="1"/>
  <c r="Q333" i="2"/>
  <c r="S333" i="2" s="1"/>
  <c r="M24" i="2"/>
  <c r="Q24" i="2" s="1"/>
  <c r="S24" i="2" s="1"/>
  <c r="Q351" i="2"/>
  <c r="S351" i="2" s="1"/>
  <c r="M26" i="2"/>
  <c r="Q26" i="2" s="1"/>
  <c r="S26" i="2" s="1"/>
  <c r="Q406" i="2"/>
  <c r="S406" i="2" s="1"/>
  <c r="I30" i="2"/>
  <c r="O30" i="2" s="1"/>
  <c r="I154" i="2"/>
  <c r="O154" i="2" s="1"/>
  <c r="I175" i="2"/>
  <c r="O175" i="2" s="1"/>
  <c r="I55" i="2"/>
  <c r="O55" i="2" s="1"/>
  <c r="I331" i="2"/>
  <c r="I87" i="2"/>
  <c r="O87" i="2" s="1"/>
  <c r="I333" i="2"/>
  <c r="O333" i="2" s="1"/>
  <c r="I351" i="2"/>
  <c r="O351" i="2" s="1"/>
  <c r="I42" i="2"/>
  <c r="O42" i="2" s="1"/>
  <c r="I406" i="2"/>
  <c r="O406" i="2" s="1"/>
  <c r="G20" i="2"/>
  <c r="M29" i="2"/>
  <c r="Q29" i="2" s="1"/>
  <c r="S29" i="2" s="1"/>
  <c r="M153" i="2"/>
  <c r="M86" i="2"/>
  <c r="Q86" i="2" s="1"/>
  <c r="S86" i="2" s="1"/>
  <c r="O29" i="2" l="1"/>
  <c r="M152" i="2"/>
  <c r="Q153" i="2"/>
  <c r="S153" i="2" s="1"/>
  <c r="O331" i="2"/>
  <c r="I86" i="2"/>
  <c r="O86" i="2" s="1"/>
  <c r="I26" i="2"/>
  <c r="O26" i="2" s="1"/>
  <c r="I24" i="2"/>
  <c r="O24" i="2" s="1"/>
  <c r="I153" i="2"/>
  <c r="O153" i="2" s="1"/>
  <c r="I28" i="2"/>
  <c r="M28" i="2"/>
  <c r="O28" i="2" l="1"/>
  <c r="M21" i="2"/>
  <c r="Q28" i="2"/>
  <c r="S28" i="2" s="1"/>
  <c r="M22" i="2"/>
  <c r="Q22" i="2" s="1"/>
  <c r="S22" i="2" s="1"/>
  <c r="Q152" i="2"/>
  <c r="S152" i="2" s="1"/>
  <c r="I21" i="2"/>
  <c r="O21" i="2" s="1"/>
  <c r="I152" i="2"/>
  <c r="O152" i="2" s="1"/>
  <c r="M20" i="2" l="1"/>
  <c r="Q20" i="2" s="1"/>
  <c r="S20" i="2" s="1"/>
  <c r="Q21" i="2"/>
  <c r="S21" i="2" s="1"/>
  <c r="I22" i="2"/>
  <c r="O22" i="2" s="1"/>
  <c r="I20" i="2" l="1"/>
  <c r="O20" i="2" s="1"/>
  <c r="T19" i="2" l="1"/>
</calcChain>
</file>

<file path=xl/sharedStrings.xml><?xml version="1.0" encoding="utf-8"?>
<sst xmlns="http://schemas.openxmlformats.org/spreadsheetml/2006/main" count="1597" uniqueCount="807">
  <si>
    <t>в базисном уровне цен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</si>
  <si>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</si>
  <si>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</si>
  <si>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</si>
  <si>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</si>
  <si>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</si>
  <si>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в прогнозных ценах соответствующих лет</t>
  </si>
  <si>
    <t xml:space="preserve"> Наименование инвестиционного проекта (группы инвестиционных проектов)</t>
  </si>
  <si>
    <t>Номер группы инвестиционных проектов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</si>
  <si>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</si>
  <si>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</si>
  <si>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</si>
  <si>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</si>
  <si>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</si>
  <si>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</si>
  <si>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</si>
  <si>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</si>
  <si>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</si>
  <si>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</si>
  <si>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</si>
  <si>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</si>
  <si>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1.2.1.3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</si>
  <si>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</si>
  <si>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</si>
  <si>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</si>
  <si>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</si>
  <si>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</si>
  <si>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</si>
  <si>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</si>
  <si>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</si>
  <si>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</si>
  <si>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</si>
  <si>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</si>
  <si>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Форма 2. Отчет об исполнении плана освоения капитальных вложений по инвестиционным проектам инвестиционной программы</t>
  </si>
  <si>
    <t>1.5</t>
  </si>
  <si>
    <t>1.6</t>
  </si>
  <si>
    <t>1.1.2.1</t>
  </si>
  <si>
    <t>1.1.2.2</t>
  </si>
  <si>
    <t>в текущих ценах</t>
  </si>
  <si>
    <t>в прогнозных ценах</t>
  </si>
  <si>
    <t xml:space="preserve">в прогнозных ценах 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</si>
  <si>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</si>
  <si>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 xml:space="preserve">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</si>
  <si>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     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</si>
  <si>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</si>
  <si>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</si>
  <si>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млн. рублей (без НДС)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</si>
  <si>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</si>
  <si>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</si>
  <si>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</si>
  <si>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</si>
  <si>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</si>
  <si>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</si>
  <si>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</si>
  <si>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</si>
  <si>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</si>
  <si>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</si>
  <si>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</si>
  <si>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</si>
  <si>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</si>
  <si>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</si>
  <si>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</si>
  <si>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</si>
  <si>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</si>
  <si>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</si>
  <si>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</si>
  <si>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</si>
  <si>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</si>
  <si>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</si>
  <si>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</si>
  <si>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</si>
  <si>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</si>
  <si>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</si>
  <si>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</si>
  <si>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</si>
  <si>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</si>
  <si>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</si>
  <si>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</si>
  <si>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</si>
  <si>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</si>
  <si>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</si>
  <si>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</si>
  <si>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</si>
  <si>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</si>
  <si>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</si>
  <si>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</si>
  <si>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</si>
  <si>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</si>
  <si>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</si>
  <si>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</si>
  <si>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</si>
  <si>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</si>
  <si>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</si>
  <si>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</si>
  <si>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</si>
  <si>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</si>
  <si>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</si>
  <si>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</si>
  <si>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</si>
  <si>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</si>
  <si>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</si>
  <si>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</si>
  <si>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</si>
  <si>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</si>
  <si>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</si>
  <si>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</si>
  <si>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</si>
  <si>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</si>
  <si>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</si>
  <si>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</si>
  <si>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</si>
  <si>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</si>
  <si>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</si>
  <si>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</si>
  <si>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Реконструкция высоковольтного оборудования в ТП-345 на секц. в ст.ТП-159,ТП-3 (1шт.)</t>
  </si>
  <si>
    <t>I_18/1.3.6.1</t>
  </si>
  <si>
    <t>Реконструкция высоковольтного оборудования в ТП-159  на секц. в ст.РП-42 -ПС-16 ф.61</t>
  </si>
  <si>
    <t>I_18/1.3.6.2</t>
  </si>
  <si>
    <t>I_18/1.1.4</t>
  </si>
  <si>
    <t>Установка устройств охранной сигнализации в ТП,РП (30шт.)</t>
  </si>
  <si>
    <t>E_18/1.3.11</t>
  </si>
  <si>
    <t>Установка устройств  телемеханики в РП ,ТП (8 шт.)</t>
  </si>
  <si>
    <t>E_18/1.2.1</t>
  </si>
  <si>
    <t>Замена изношенных камер на камеры сборной с односторонним обслуживанием в ТП-685 (7шт.)</t>
  </si>
  <si>
    <t>E_18/1.3.1.1</t>
  </si>
  <si>
    <t>Замена изношенных камер на камеры сборной с односторонним обслуживанием в ТП-33 (3шт.)</t>
  </si>
  <si>
    <t>I_18/1.3.1.2</t>
  </si>
  <si>
    <t>Замена изношенных камер на камеры сборной с односторонним обслуживанием в ТП-137 (3шт.)</t>
  </si>
  <si>
    <t>I_18/1.3.1.3</t>
  </si>
  <si>
    <t>Замена изношенных камер на камеры сборной с односторонним обслуживанием в ТП-35 (3шт.)</t>
  </si>
  <si>
    <t>I_18/1.3.1.4</t>
  </si>
  <si>
    <t>Замена  низковольтных щитов на  щит одностороннего обслуживания в ТП- 510 (7шт.)</t>
  </si>
  <si>
    <t>E_18/1.3.3.3</t>
  </si>
  <si>
    <t>Замена  низковольтных щитов на  щит одностороннего обслуживания в ТП- 672  (7шт.)</t>
  </si>
  <si>
    <t>E_18/1.3.3.5</t>
  </si>
  <si>
    <t>Замена  низковольтных щитов на  щит одностороннего обслуживания в ТП-386 (7шт.)</t>
  </si>
  <si>
    <t>I_18/1.3.2.2</t>
  </si>
  <si>
    <t>Замена  низковольтных щитов на  щит одностороннего обслуживания в ТП- 1183 (8шт.)</t>
  </si>
  <si>
    <t>I_18/1.3.2.3</t>
  </si>
  <si>
    <t>I_18/1.3.2.4</t>
  </si>
  <si>
    <t>Замена масляных выключателей на  вакуумных выключатели в  РП-51  (6шт.)</t>
  </si>
  <si>
    <t>I_18/1.3.3.1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</si>
  <si>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</si>
  <si>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</si>
  <si>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РП-54 (11шт.)</t>
  </si>
  <si>
    <t>I_18/1.3.3.3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</si>
  <si>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</si>
  <si>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</si>
  <si>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</si>
  <si>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</si>
  <si>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РП-50 (7шт.)</t>
  </si>
  <si>
    <t>I_18/1.3.3.6</t>
  </si>
  <si>
    <t>Замена масляных выключателей на  вакуумных выключатели в  РП-65 (9шт.)</t>
  </si>
  <si>
    <t>I_18/1.3.3.7</t>
  </si>
  <si>
    <t>Замена  автоматических выключателей в ТП-865 (3шт.)</t>
  </si>
  <si>
    <t>E_18/1.3.7.1</t>
  </si>
  <si>
    <t>Замена  автоматических выключателей в ТП-868 (2шт.)</t>
  </si>
  <si>
    <t>E_18/1.3.7.3</t>
  </si>
  <si>
    <t>Замена  автоматических выключателей в ТП-1019 (2шт.)</t>
  </si>
  <si>
    <t>E_18/1.3.7.4</t>
  </si>
  <si>
    <t>Замена  автоматических выключателей в ТП-1210 (2шт.)</t>
  </si>
  <si>
    <t>E_18/1.3.7.5</t>
  </si>
  <si>
    <t>Замена  автоматических выключателей в ТП-1012  (2шт.)</t>
  </si>
  <si>
    <t>I_18/1.3.4.2</t>
  </si>
  <si>
    <t>Замена  автоматических выключателей в ТП-1071 (2шт.)</t>
  </si>
  <si>
    <t>I_18/1.3.4.3</t>
  </si>
  <si>
    <t>Замена  автоматических выключателей в ТП-1117 (2шт.)</t>
  </si>
  <si>
    <t>I_18/1.3.4.4</t>
  </si>
  <si>
    <t>Замена  автоматических выключателей в ТП-1077 (2шт.)</t>
  </si>
  <si>
    <t>I_18/1.3.4.5</t>
  </si>
  <si>
    <t>Реконструкция высоковольтного оборудования (замена трансформаторов 1х400) в ТП,РП (11шт.)</t>
  </si>
  <si>
    <t>I_18/1.3.5.1</t>
  </si>
  <si>
    <t>Реконструкция высоковольтного оборудования (замена трансформаторов 1х630) в ТП,РП (11шт.)</t>
  </si>
  <si>
    <t>I_18/1.3.5.2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</si>
  <si>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</si>
  <si>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</si>
  <si>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</si>
  <si>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</si>
  <si>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ТП- 13 с монтажом кабельных линий (протяженность по трассе 2,984 км)</t>
  </si>
  <si>
    <t>E_18/1.1.1.4</t>
  </si>
  <si>
    <t>Реконструкция ВЛ-0,4 кВ от ТП- 167 с монтажом кабельных линий (протяженность по трассе 3,362 км)</t>
  </si>
  <si>
    <t>I_18/1.1.1.1</t>
  </si>
  <si>
    <t>Реконструкция ВЛ-0,4 кВ  от ТП- 190  с монтажом кабельных линий (протяженность по трассе 2,5 км)</t>
  </si>
  <si>
    <t>I_18/1.1.1.2</t>
  </si>
  <si>
    <t>Реконструкция ВЛ-0,4 кВ от ТП- 488 с монтажом кабельных линий (протяженность по трассе 1,19 км)</t>
  </si>
  <si>
    <t>I_18/1.1.1.3</t>
  </si>
  <si>
    <t>Реконструкция ВЛ-0,4 кВ  от ТП- 744  с монтажом кабельных линий (протяженность по трассе 4,02 км)</t>
  </si>
  <si>
    <t>I_18/1.1.1.4</t>
  </si>
  <si>
    <t>Реконструкция КЛ 0,4 кВ  от ТП-1075 - ул. Жукова, 9  (протяженность по трассе 0,576 км)</t>
  </si>
  <si>
    <t>E_18/1.1.2.1</t>
  </si>
  <si>
    <t>Реконструкция КЛ 0,4 кВ  от ТП-1075 - ул. Бульвар Победы, 8 щ.1 (протяженность по трассе 0,41км)</t>
  </si>
  <si>
    <t>E_18/1.1.2.2</t>
  </si>
  <si>
    <t>Реконструкция КЛ 0,4 кВ  от ТП-1075 - ул. Бульвар Победы, 8 щ.2 (протяженность по трассе 0,224 км)</t>
  </si>
  <si>
    <t>E_18/1.1.2.3</t>
  </si>
  <si>
    <t>Реконструкция КЛ 0,4 кВ  от ТП-278 - ул. Газовая, 16 (протяженность по трассе 0,145 км)</t>
  </si>
  <si>
    <t>E_18/1.1.2.4</t>
  </si>
  <si>
    <t>Реконструкция КЛ 0,4 кВ  от ТП-619 - пр. Труда, 33 (протяженность по трассе 0,120 км)</t>
  </si>
  <si>
    <t>E_18/1.1.2.5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</si>
  <si>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</si>
  <si>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</si>
  <si>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 0,4 кВ  от ТП-247 - ул. К. Маркса, 38 (протяженность по трассе 0,111 км)</t>
  </si>
  <si>
    <t>E_18/1.1.2.10</t>
  </si>
  <si>
    <t>Реконструкция КЛ 0,4 кВ  от ТП-824 - ЦТП (протяженность по трассе 0,104 км)</t>
  </si>
  <si>
    <t>E_18/1.1.2.12</t>
  </si>
  <si>
    <t>E_18/1.1.3.2</t>
  </si>
  <si>
    <t>E_18/1.1.3.3</t>
  </si>
  <si>
    <t>E_18/1.1.3.4</t>
  </si>
  <si>
    <t>E_18/1.1.3.5</t>
  </si>
  <si>
    <t>E_18/1.1.3.6</t>
  </si>
  <si>
    <t>I_18/1.1.3.1</t>
  </si>
  <si>
    <t>Реконструкция КЛ 6,10кВ РП-12 -ТП-560 (протяженность по трассе 0,22 км)</t>
  </si>
  <si>
    <t>I_18/1.1.3.2</t>
  </si>
  <si>
    <t>Реконструкция КЛ 6,10кВ ТП-360 -ТП-560 (протяженность по трассе 0,58 км)</t>
  </si>
  <si>
    <t>I_18/1.1.3.4</t>
  </si>
  <si>
    <t>Реконструкция КЛ 6,10кВ РП-42 - ТП-159 (протяженность по трассе 0,42 км)</t>
  </si>
  <si>
    <t>I_18/1.1.3.5</t>
  </si>
  <si>
    <t>Реконструкция КЛ 6,10кВ ТП-159 -ТП-345 (протяженность по трассе 0,38 км)</t>
  </si>
  <si>
    <t>I_18/1.1.3.6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</si>
  <si>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</si>
  <si>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</si>
  <si>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</si>
  <si>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</si>
  <si>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</si>
  <si>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</si>
  <si>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</si>
  <si>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</si>
  <si>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Реконструкция КЛ 6,10кВ ГПП ТЭЦ-1 до соед.муфты в ст. ТП-1181  (протяженность по трассе 0,78км)</t>
  </si>
  <si>
    <t>I_18/1.1.3.16</t>
  </si>
  <si>
    <t>Установка автоматизированной информационно-измерительной системы контроля учета электрической энергии в РП (2шт.)</t>
  </si>
  <si>
    <t>E_18/2.2.3</t>
  </si>
  <si>
    <t>Прокладка КЛ-6 кВ ПС "Южная" - ТП-1153 (протяженностью по трассе 16,00км)</t>
  </si>
  <si>
    <t>I_18/2.2.3.2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</si>
  <si>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</si>
  <si>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</si>
  <si>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Стр-во дополнительной БКТП  в сети ТП-447 (трансформаторная мощность 0,25МВА)</t>
  </si>
  <si>
    <t>I_18/2.2.6.4</t>
  </si>
  <si>
    <t>Стр-во дополнительной БКТП 1х250 в сети ТП-314-ТП-75 прокладка 2-х кабелей 3х120 от БКТП в сети ТП-314-ТП-75 до места врезки ТП-75-ТП-506 и кабелей 4х120 выводы на сеть</t>
  </si>
  <si>
    <t>I_18/2.2.6.5</t>
  </si>
  <si>
    <t>Стр-во дополнительной БКТП 1х250 в сети ТП-37 прокладка 2-х кабелей 3х120 от БКТП в сети от ТП-37 до места врезки ТП-37-ТП-1507 и кабелей 4х120 выводы на сеть</t>
  </si>
  <si>
    <t>I_18/2.2.6.6</t>
  </si>
  <si>
    <t>Стр-во дополнительной БКТП 1х250 в сети ТП-320 прокладка 2-х кабелей 3х120 от БКТП в сети от ТП-320 до места врезки ТП-320-ТП-1233 и кабелей 4х120 выводы на сеть</t>
  </si>
  <si>
    <t>I_18/2.2.6.7</t>
  </si>
  <si>
    <t>Стр-во БКТП 1х250 взамен ТП-1899 по адресу:  пр.Труда,107</t>
  </si>
  <si>
    <t>I_18/2.2.6.8</t>
  </si>
  <si>
    <t>E_18/1.3.12.1</t>
  </si>
  <si>
    <t>E_18/1.3.12.2</t>
  </si>
  <si>
    <t>Реконструкция ВЛ-0,4 кВ от ТП- 1708 с монтажом кабельных линий п. Тенистый (протяженность по трассе 4,65 км)</t>
  </si>
  <si>
    <t>E_17/1.1.1.2</t>
  </si>
  <si>
    <t>Реконструкция ВЛ-0,4 кВ  от ТП- 354Н с монтажом кабельных линий (протяженность по трассе 2,78 км)</t>
  </si>
  <si>
    <t>E_17/1.1.1.4</t>
  </si>
  <si>
    <t>Реконструкция ВЛ-0,4 кВ  от ТП- 213 с монтажом кабельных линий (протяженность по трассе 1,51 км)</t>
  </si>
  <si>
    <t>H_17/1.1.1.5</t>
  </si>
  <si>
    <t>Реконструкция ВЛ-0,4 кВ от ТП- 14А с монтажом кабельных линий (протяженность по трассе 4,01 км)</t>
  </si>
  <si>
    <t>H_17/1.1.1.7</t>
  </si>
  <si>
    <t>Реконструкция ВЛ-0,4кВ ТП-932 (протяженностью по трассе 0,138 км)</t>
  </si>
  <si>
    <t>Реконструкция ВЛ-0,4кВ РП-39 (протяженностью по трассе 0,035 км)</t>
  </si>
  <si>
    <t>Реконструкция ВЛ-0,4кВ ТП-293 (протяженностью по трассе 0,130 км)</t>
  </si>
  <si>
    <t>Реконструкция ВЛ-0,4кВ ТП-1103 (протяженностью по трассе 0,058 км)</t>
  </si>
  <si>
    <t>Реконструкция ВЛ-0,4кВ ТП-371 (протяженностью по трассе 0,364 км)</t>
  </si>
  <si>
    <t>Реконструкция ВЛ-0,4кВ ТП-35 (протяженностью по трассе 0,146 км)</t>
  </si>
  <si>
    <t>Реконструкция ВЛ-0,4кВ ТП-826 (протяженностью по трассе 0,048км)</t>
  </si>
  <si>
    <t>Реконструкция ВЛ-0,4кВ ТП-1622 (протяженностью по трассе 0,328 км)ТП-1622</t>
  </si>
  <si>
    <t>Реконструкция ВЛ-0,4кВ ТП-169 (протяженностью по трассе 0,164 км)</t>
  </si>
  <si>
    <t>Реконструкция ВЛ-0,4кВ ТП-823 (протяженностью по трассе 0,052км)</t>
  </si>
  <si>
    <t>Реконструкция ВЛ-0,4кВ ТП-356 (протяженностью по трассе 0,076 км)</t>
  </si>
  <si>
    <t>I_18/1.1.А.</t>
  </si>
  <si>
    <t>I_18/1.1.1.А.</t>
  </si>
  <si>
    <t>I_18/1.1.2.А.</t>
  </si>
  <si>
    <t>I_18/1.1.3.А.</t>
  </si>
  <si>
    <t>I_18/1.1.4.А.</t>
  </si>
  <si>
    <t>I_18/1.1.5.А.</t>
  </si>
  <si>
    <t xml:space="preserve">Реконструкция КЛ 0,4 кВ ТП-384 до опоры №1 в ст. ул.Сухумская (протяженность по трассе 0,027км) </t>
  </si>
  <si>
    <t>Реконструкция КЛ 0,4 кВ ТП-191 до опоры №1 в ст. ул.20 лет Октября (протяженность по трассе 0,072км)</t>
  </si>
  <si>
    <t>Реконструкция КЛ 0,4 кВ ТП-471 - ж/д 36 пр. Революции (протяженность по трассе 0,072км)</t>
  </si>
  <si>
    <t>Реконструкция КЛ 0,4 кВ ТП-708 - до нежилого помещения  ул.Новосибирская,19 (протяженность по трассе 0,088 км)</t>
  </si>
  <si>
    <t>E_18/1.1.2.13</t>
  </si>
  <si>
    <t>E_18/1.1.2.14</t>
  </si>
  <si>
    <t>E_18/1.1.2.15</t>
  </si>
  <si>
    <t>E_18/1.1.2.16</t>
  </si>
  <si>
    <t>I_18/1.1.3.17</t>
  </si>
  <si>
    <t>I_18/1.1.3.18</t>
  </si>
  <si>
    <t>I_18/1.1.3.19</t>
  </si>
  <si>
    <t>Реконструкция КЛ 6,10кВ РП-50 - ТП-1051 (протяженность по трассе 0,007км)</t>
  </si>
  <si>
    <t>Реконструкция КЛ 6,10кВ  ТП-108 - ТП-408 (протяженность по трассе 0,046 км)</t>
  </si>
  <si>
    <t>Замена масляных выключателей на  вакуумные выключатели в РП-30 (8шт.)</t>
  </si>
  <si>
    <t>G_16/1.3.4.3</t>
  </si>
  <si>
    <t>Замена масляных выключателей на  вакуумных выключатели  в РП-46 (6шт.)</t>
  </si>
  <si>
    <t>H_17/1.3.3.7</t>
  </si>
  <si>
    <t>Замена масляных выключателей на  вакуумных выключатели  в РП-44 (10шт.)</t>
  </si>
  <si>
    <t>H_17/1.3.3.6</t>
  </si>
  <si>
    <t>Реконструкция высоковольтного оборудования (замена трансформаторов 1х400) ТП-269</t>
  </si>
  <si>
    <t>Реконструкция высоковольтного оборудования (замена трансформаторов 1х400) ТП-1366</t>
  </si>
  <si>
    <t>Реконструкция высоковольтного оборудования (замена трансформаторов 1х400) ТП-12</t>
  </si>
  <si>
    <t>Реконструкция высоковольтного оборудования (замена трансформаторов 1х400) ТП-249</t>
  </si>
  <si>
    <t>Реконструкция высоковольтного оборудования (замена трансформаторов 1х400) ТП-578</t>
  </si>
  <si>
    <t>Реконструкция высоковольтного оборудования (замена трансформаторов 1х400) ТП-90</t>
  </si>
  <si>
    <t>Реконструкция высоковольтного оборудования (замена трансформаторов 1х400) ТП-371</t>
  </si>
  <si>
    <t>Реконструкция высоковольтного оборудования (замена трансформаторов 1х400) ТП-1609</t>
  </si>
  <si>
    <t>Реконструкция высоковольтного оборудования (замена трансформаторов 1х400) ТП-1024</t>
  </si>
  <si>
    <t>Реконструкция высоковольтного оборудования (замена трансформаторов 1х400) ТП-1080</t>
  </si>
  <si>
    <t>Реконструкция высоковольтного оборудования (замена трансформаторов 1х400) ТП-118</t>
  </si>
  <si>
    <t>Реконструкция высоковольтного оборудования (замена трансформаторов 1х400) ТП-542</t>
  </si>
  <si>
    <t>I_18/1.3.5.3</t>
  </si>
  <si>
    <t>I_18/1.3.5.4</t>
  </si>
  <si>
    <t>I_18/1.3.5.5</t>
  </si>
  <si>
    <t>I_18/1.3.5.6</t>
  </si>
  <si>
    <t>I_18/1.3.5.7</t>
  </si>
  <si>
    <t>I_18/1.3.5.8</t>
  </si>
  <si>
    <t>I_18/1.3.5.9</t>
  </si>
  <si>
    <t>I_18/1.3.5.10</t>
  </si>
  <si>
    <t>I_18/1.3.5.11</t>
  </si>
  <si>
    <t>I_18/1.3.5.12</t>
  </si>
  <si>
    <t>I_18/1.3.5.13</t>
  </si>
  <si>
    <t>Реконструкция высоковольтного оборудования (замена трансформаторов 1х630) ТП-615</t>
  </si>
  <si>
    <t>Реконструкция высоковольтного оборудования (замена трансформаторов 1х630) в ТП-900</t>
  </si>
  <si>
    <t>Реконструкция высоковольтного оборудования (замена трансформаторов 1х630) в ТП-1869</t>
  </si>
  <si>
    <t>Реконструкция высоковольтного оборудования (замена трансформаторов 1х630) в ТП-14А</t>
  </si>
  <si>
    <t>Реконструкция высоковольтного оборудования (замена трансформаторов 1х630) в ТП-1888</t>
  </si>
  <si>
    <t>I_18/1.3.5.14</t>
  </si>
  <si>
    <t>I_18/1.3.5.15</t>
  </si>
  <si>
    <t>I_18/1.3.5.16</t>
  </si>
  <si>
    <t>I_18/1.3.5.17</t>
  </si>
  <si>
    <t>I_18/1.3.5.18</t>
  </si>
  <si>
    <t>I_18/1.3.5.19</t>
  </si>
  <si>
    <t>I_18/1.3.5.20</t>
  </si>
  <si>
    <t>I_18/1.3.5.21</t>
  </si>
  <si>
    <t>I_18/1.3.7.А.</t>
  </si>
  <si>
    <t>Прокладка 2КЛ-10 кВ  от ПС-12 до РП-17(усиление ф.12,ф.25) (протяженность по трассе 9,30км)</t>
  </si>
  <si>
    <t>G_16/2.1.1</t>
  </si>
  <si>
    <t>Прокладка КЛ от ТП-359 до ТП-КНС-2 (протяженность по трассе 0,30км)</t>
  </si>
  <si>
    <t>H_17/2.1.3.2</t>
  </si>
  <si>
    <t>Прокладка КЛ от ТП-1256 до места соед. С КЛ в сторону ТП-676 (протяженность по трассе 1,10км)</t>
  </si>
  <si>
    <t>H_17/2.1.3.1</t>
  </si>
  <si>
    <t>Стр-во дополнительной БКТП в сети ТП-155 с прокладкой 2-х кабелей  до места врезки  с КЛ ТП-62-ТП-1587 и кабелей  выводы на сеть (трансформаторная мощность 0,25МВА,протяженность по трассе 0,64км)</t>
  </si>
  <si>
    <t>H_17/2.1.4.3</t>
  </si>
  <si>
    <t>H_17/2.1.1</t>
  </si>
  <si>
    <t>Реконструкция ВЛ-0,4кВ ТП-182 (протяженностью по трассе 1,128 км)</t>
  </si>
  <si>
    <t>Монтаж ВЛ-0,4кВ на СИП  (протяженностю по трассе 1,9 км)</t>
  </si>
  <si>
    <t>I_18/1.1.6.А.</t>
  </si>
  <si>
    <t>I_18/1.1.7.А.</t>
  </si>
  <si>
    <t>I_18/1.1.9.А.</t>
  </si>
  <si>
    <t>I_18/1.2.0.А.</t>
  </si>
  <si>
    <t>I_18/1.2.1.А.</t>
  </si>
  <si>
    <t>I_18/1.2.2.А.</t>
  </si>
  <si>
    <t>E_18/1.2.2</t>
  </si>
  <si>
    <t>E_18/1.2.3</t>
  </si>
  <si>
    <t>E_18/1.2.4</t>
  </si>
  <si>
    <t>E_18/1.2.5</t>
  </si>
  <si>
    <t>E_18/1.2.6</t>
  </si>
  <si>
    <t>E_18/1.2.7</t>
  </si>
  <si>
    <t>E_18/1.2.8</t>
  </si>
  <si>
    <t>E_18/1.2.9</t>
  </si>
  <si>
    <t>E_18/1.2.10</t>
  </si>
  <si>
    <t>E_18/1.2.11</t>
  </si>
  <si>
    <t>E_18/1.2.12</t>
  </si>
  <si>
    <t>E_18/1.2.13</t>
  </si>
  <si>
    <t>E_18/1.2.14</t>
  </si>
  <si>
    <t>E_18/1.2.15</t>
  </si>
  <si>
    <t>Установка устройств  телемеханики в РП-42</t>
  </si>
  <si>
    <t>Установка устройств  телемеханики в РП-74</t>
  </si>
  <si>
    <t>Установка устройств  телемеханики в РП-60</t>
  </si>
  <si>
    <t>Установка устройств  телемеханики в РП-44</t>
  </si>
  <si>
    <t>E_17/1.2.2</t>
  </si>
  <si>
    <t>E_17/1.2.3</t>
  </si>
  <si>
    <t>E_17/1.2.4</t>
  </si>
  <si>
    <t>E_17/1.2.5</t>
  </si>
  <si>
    <t>Установка устройств  телемеханики в  БКРП-95 выполнение АСДУ 7этап</t>
  </si>
  <si>
    <t>Установка устройств  телемеханики в  БКРП-96 выполнение АСДУ 7этап</t>
  </si>
  <si>
    <t>Установка устройств  телемеханики в  РП-48 выполнение АСДУ 7этап</t>
  </si>
  <si>
    <t>Установка устройств  телемеханики в  РП-50 выполнение АСДУ 7этап</t>
  </si>
  <si>
    <t>Установка устройств  телемеханики в  РП-76 выполнение АСДУ 7этап</t>
  </si>
  <si>
    <t>Установка устройств  телемеханики в РП-77 выполнение АСДУ 7этап</t>
  </si>
  <si>
    <t>Установка устройств  телемеханики в  РП-90 выполнение АСДУ 7этап</t>
  </si>
  <si>
    <t>Установка устройств  телемеханики в РП-92 выполнение АСДУ 7этап</t>
  </si>
  <si>
    <t>Установка устройств  телемеханики в  ТП-805 выполнение АСДУ 7этап</t>
  </si>
  <si>
    <t>Установка устройств  телемеханики в  РП-30 создание АСДУ 5 этап</t>
  </si>
  <si>
    <t xml:space="preserve">Установка устройств  телемеханики в  РП-46 6 этап часть 2модернизация АСДУ </t>
  </si>
  <si>
    <t xml:space="preserve">Установка устройств  телемеханики в  РП-53 6 этап часть 2 модернизация АСДУ </t>
  </si>
  <si>
    <t>Установка устройств  телемеханики в  РП-86 создание АСДУ 5 этап (взамен РП-82)</t>
  </si>
  <si>
    <t>Установка устройств  телемеханики в  РП-94</t>
  </si>
  <si>
    <t>Реконструкция низковольтного  оборудования в ТП-501</t>
  </si>
  <si>
    <t>Реконструкция низковольтного  оборудования в ТП-977</t>
  </si>
  <si>
    <t>Реконструкция низковольтного  оборудования в ТП-1287</t>
  </si>
  <si>
    <t>Реконструкция низковольтного  оборудования в ТП-1366</t>
  </si>
  <si>
    <t>Реконструкция низковольтного  оборудования в ТП-1419</t>
  </si>
  <si>
    <t>Реконструкция низковольтного  оборудования в ТП-1171</t>
  </si>
  <si>
    <t>Реконструкция низковольтного  оборудования в ТП-77</t>
  </si>
  <si>
    <t>Реконструкция низковольтного  оборудования в ТП-90</t>
  </si>
  <si>
    <t>Реконструкция низковольтного  оборудования в ТП-441</t>
  </si>
  <si>
    <t>Реконструкция низковольтного  оборудования в ТП-191</t>
  </si>
  <si>
    <t>Реконструкция низковольтного  оборудования в ТП-1377</t>
  </si>
  <si>
    <t>Реконструкция низковольтного  оборудования в РП-90</t>
  </si>
  <si>
    <t>Реконструкция низковольтного  оборудования в БКТП-1869</t>
  </si>
  <si>
    <t>Реконструкция низковольтного  оборудования в ТП-445</t>
  </si>
  <si>
    <t>Реконструкция низковольтного  оборудования в ТП-1012</t>
  </si>
  <si>
    <t>Реконструкция низковольтного  оборудования в ТП-1291</t>
  </si>
  <si>
    <t>Реконструкция низковольтного  оборудования в ТП-1080</t>
  </si>
  <si>
    <t>Реконструкция низковольтного  оборудования в ТП-2</t>
  </si>
  <si>
    <t>Реконструкция низковольтного  оборудования в ТП-1042</t>
  </si>
  <si>
    <t>Реконструкция низковольтного  оборудования в ТП-1728</t>
  </si>
  <si>
    <t>Реконструкция низковольтного  оборудования в ТП-322</t>
  </si>
  <si>
    <t>Реконструкция низковольтного  оборудования в ТП-542</t>
  </si>
  <si>
    <t>Реконструкция низковольтного  оборудования в ТП-371</t>
  </si>
  <si>
    <t>Реконструкция высоковольтного оборудования в РП-59</t>
  </si>
  <si>
    <t>Реконструкция высоковольтного оборудования в ТП-269</t>
  </si>
  <si>
    <t>Реконструкция высоковольтного оборудования в ТП-986</t>
  </si>
  <si>
    <t>Реконструкция высоковольтного оборудования в ТП-1086</t>
  </si>
  <si>
    <t>Реконструкция высоковольтного оборудования в ТП-445</t>
  </si>
  <si>
    <t>Реконструкция высоковольтного оборудования в ТП-987</t>
  </si>
  <si>
    <t>Реконструкция высоковольтного оборудования в ТП-322</t>
  </si>
  <si>
    <t>Реконструкция высоковольтного оборудования в ТП-1042</t>
  </si>
  <si>
    <t>Реконструкция высоковольтного оборудования в ТП-14а</t>
  </si>
  <si>
    <t>Реконструкция высоковольтного оборудования в ТП-1213</t>
  </si>
  <si>
    <t>Реконструкция высоковольтного оборудования в ТП-350</t>
  </si>
  <si>
    <t>Реконструкция высоковольтного оборудования в ТП-11</t>
  </si>
  <si>
    <t>Реконструкция высоковольтного оборудования в ТП-1108</t>
  </si>
  <si>
    <t>I_18/1.3.6.3</t>
  </si>
  <si>
    <t>I_18/1.3.6.4</t>
  </si>
  <si>
    <t>I_18/1.3.6.5</t>
  </si>
  <si>
    <t>I_18/1.3.6.6</t>
  </si>
  <si>
    <t>I_18/1.3.6.7</t>
  </si>
  <si>
    <t>I_18/1.3.6.8</t>
  </si>
  <si>
    <t>I_18/1.3.6.9</t>
  </si>
  <si>
    <t>I_18/1.3.6.10</t>
  </si>
  <si>
    <t>I_18/1.3.6.11</t>
  </si>
  <si>
    <t>I_18/1.3.6.12</t>
  </si>
  <si>
    <t>I_18/1.3.6.13</t>
  </si>
  <si>
    <t>I_18/1.3.6.14</t>
  </si>
  <si>
    <t>I_18/1.3.6.15</t>
  </si>
  <si>
    <t>I_18/1.3.8.А.</t>
  </si>
  <si>
    <t>I_18/1.3.9.А.</t>
  </si>
  <si>
    <t>I_18/1.4.0.А.</t>
  </si>
  <si>
    <t>I_18/1.4.1.А.</t>
  </si>
  <si>
    <t>I_18/1.4.2.А.</t>
  </si>
  <si>
    <t>I_18/1.4.3.А.</t>
  </si>
  <si>
    <t>I_18/1.4.4.А.</t>
  </si>
  <si>
    <t>I_18/1.4.5.А.</t>
  </si>
  <si>
    <t>I_18/1.4.6.А.</t>
  </si>
  <si>
    <t>I_18/1.4.7.А.</t>
  </si>
  <si>
    <t>I_18/1.4.8.А.</t>
  </si>
  <si>
    <t>I_18/1.4.9.А.</t>
  </si>
  <si>
    <t>I_18/1.5.0.А.</t>
  </si>
  <si>
    <t>I_18/1.5.1.А.</t>
  </si>
  <si>
    <t>I_18/1.5.2.А.</t>
  </si>
  <si>
    <t>I_18/1.5.3.А.</t>
  </si>
  <si>
    <t>I_18/1.5.4.А.</t>
  </si>
  <si>
    <t>I_18/1.5.5.А.</t>
  </si>
  <si>
    <t>I_18/1.5.6.А.</t>
  </si>
  <si>
    <t>I_18/1.5.7.А.</t>
  </si>
  <si>
    <t>I_18/1.5.8.А.</t>
  </si>
  <si>
    <t>I_18/1.5.9.А.</t>
  </si>
  <si>
    <t>E_18/1.3.12</t>
  </si>
  <si>
    <t>E_18/1.3.13</t>
  </si>
  <si>
    <t>E_18/1.3.14</t>
  </si>
  <si>
    <t>E_18/1.3.15</t>
  </si>
  <si>
    <t>E_18/1.3.16</t>
  </si>
  <si>
    <t>E_18/1.3.17</t>
  </si>
  <si>
    <t>E_18/1.3.18</t>
  </si>
  <si>
    <t>E_18/1.3.19</t>
  </si>
  <si>
    <t>E_18/1.3.20</t>
  </si>
  <si>
    <t>E_18/1.3.21</t>
  </si>
  <si>
    <t>Установка устройств охранной сигнализации в БКТП-1880</t>
  </si>
  <si>
    <t>Установка устройств охранной сигнализации в ТП-262</t>
  </si>
  <si>
    <t>Установка устройств охранной сигнализации в ТП-608</t>
  </si>
  <si>
    <t>Установка устройств охранной сигнализации в ТП-643</t>
  </si>
  <si>
    <t>Установка устройств охранной сигнализации в ТП-949</t>
  </si>
  <si>
    <t>Установка устройств охранной сигнализации в ТП-1055</t>
  </si>
  <si>
    <t>Установка устройств охранной сигнализации в ТП-1076</t>
  </si>
  <si>
    <t>Устройство внутреннего отопления на участках, ул. Кривошеина, д. 25а</t>
  </si>
  <si>
    <t>H_17/1.5.14</t>
  </si>
  <si>
    <t>ТП-563-  до кафе ж/д №24 пр.Патриотов</t>
  </si>
  <si>
    <t>Прокладка КЛ-6 кВ  от ТП-118 до места соединения с КЛ ТП-1815</t>
  </si>
  <si>
    <t>Строительство КЛ-0,4 кВ: ТП-1042, ул. Дорожная, 19/Б (ООО "МАРКУС")</t>
  </si>
  <si>
    <t>I_18/2.2.7.0</t>
  </si>
  <si>
    <t>I_18/2.2.7.1</t>
  </si>
  <si>
    <t>I_18/2.2.7.2</t>
  </si>
  <si>
    <t>I_18/2.2.7.3</t>
  </si>
  <si>
    <t>I_18/2.2.7.4</t>
  </si>
  <si>
    <t>I_18/2.2.7.5</t>
  </si>
  <si>
    <t>I_18/2.2.7.6</t>
  </si>
  <si>
    <t>I_18/2.2.7.7</t>
  </si>
  <si>
    <t>I_18/2.2.7.8</t>
  </si>
  <si>
    <t>I_18/2.2.7.9</t>
  </si>
  <si>
    <t>I_18/2.2.7.10</t>
  </si>
  <si>
    <t>I_18/2.2.7.11</t>
  </si>
  <si>
    <t>I_18/2.2.7.12</t>
  </si>
  <si>
    <t>I_18/2.2.7.13</t>
  </si>
  <si>
    <t>I_18/2.2.7.14</t>
  </si>
  <si>
    <t>I_18/2.2.7.17</t>
  </si>
  <si>
    <t>I_18/2.2.7.18</t>
  </si>
  <si>
    <t>I_18/2.2.7.19</t>
  </si>
  <si>
    <t>I_18/2.2.7.20</t>
  </si>
  <si>
    <t>I_18/2.2.7.21</t>
  </si>
  <si>
    <t>G_16/2.2.7.1</t>
  </si>
  <si>
    <t>H_17/2.1.5.2</t>
  </si>
  <si>
    <t>нд</t>
  </si>
  <si>
    <t xml:space="preserve"> Строительство 2КЛ-10 кВ от ТП-1095 протяженностью 2х0,85 км. по договору Т.П. (свыше 670 кВт) №508 от 03.08.2016</t>
  </si>
  <si>
    <t>E_18/00003</t>
  </si>
  <si>
    <t>E_18/00015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</si>
  <si>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</si>
  <si>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</si>
  <si>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</si>
  <si>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</si>
  <si>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</si>
  <si>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</si>
  <si>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</si>
  <si>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</si>
  <si>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КЛ-0,4 кВ от ТП-472 протяженностью 4х0,35 км., от ТП-1171протяженностью 4х0,17 км по договору Т.П. (от 150 до 670 кВт) №183 от 17.04.2014</t>
  </si>
  <si>
    <t>E_18/00027</t>
  </si>
  <si>
    <t>E_18/00028</t>
  </si>
  <si>
    <t>E_18/00029</t>
  </si>
  <si>
    <t>Строительство КЛ-6-10 кВ для технологического присоединения. Новое строительство (протяженность 0,81 км)</t>
  </si>
  <si>
    <t>E_18/00031</t>
  </si>
  <si>
    <t>E_18/00033</t>
  </si>
  <si>
    <t>E_18/00030</t>
  </si>
  <si>
    <t>Проведена реконструкция для осуществления технологического присоединения.</t>
  </si>
  <si>
    <t>Объект переходящий по инвестиционной программе 2017 года.</t>
  </si>
  <si>
    <t>Объект переходящий по инвестиционной программе 2016 года.</t>
  </si>
  <si>
    <t>Уточнение ПСД, увеличение стоимости работ.</t>
  </si>
  <si>
    <t>Вынос ЛЭП.Оказание услуг по снятию ограничений в использовании земельного участка по обращению.</t>
  </si>
  <si>
    <t>Ликвидация последствий аварии.</t>
  </si>
  <si>
    <t>Выполнены проектные работы по инвестиционной программе 2019 года.</t>
  </si>
  <si>
    <t>Установка устройств охранной сигнализации в ТП-1808</t>
  </si>
  <si>
    <t>Замена масляных выключателей на  вакуумные выключатели в РП-35 (9шт.)</t>
  </si>
  <si>
    <t>G_16/1.3.4.2</t>
  </si>
  <si>
    <t>Стр-во БКТП с трансформатором 630/6/0,4 кВА в сети ТП-405, КЛ 1кВ, 10кВ ул.Курортная 31</t>
  </si>
  <si>
    <t>G_16/2.2.7.7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</si>
  <si>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</si>
  <si>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</si>
  <si>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КЛ-1кВ от РУ-0,4 кВ ТП-472 протяженностью L=4х0,35 км. по договору Т.П. (до 670 кВт) №183 от 17.04.2014</t>
  </si>
  <si>
    <t>H_17/00002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</si>
  <si>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</si>
  <si>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</si>
  <si>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</si>
  <si>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</si>
  <si>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</si>
  <si>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</si>
  <si>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</si>
  <si>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</si>
  <si>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КЛ-1 кВ от  РП-91 протяженностью12х0,310 м . по договору Т.П. (до 670 кВт) №2555 от 16.02.2015</t>
  </si>
  <si>
    <t>E_18/00034</t>
  </si>
  <si>
    <t xml:space="preserve"> Строительство ВЛ-0,4 кВ от  ТП-332Н  по договору Т.П. (до 670 кВт) №822 от 10.11.2016</t>
  </si>
  <si>
    <t>E_18/00035</t>
  </si>
  <si>
    <t xml:space="preserve"> Строительство КЛ-1 кВ ТП-143Н протяженностью 4х130 м по договору Т.П. (до 670 кВт) №71 от 24.04.2015</t>
  </si>
  <si>
    <t>E_18/00036</t>
  </si>
  <si>
    <t>H_17/00082</t>
  </si>
  <si>
    <t>H_17/00081</t>
  </si>
  <si>
    <t>H_17/00077</t>
  </si>
  <si>
    <t>H_17/00078</t>
  </si>
  <si>
    <t>G_16/00001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</si>
  <si>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</si>
  <si>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</si>
  <si>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ВЛ-0,4 кВ для технологического присоединения. Новое строительство (протяженность - 1,083 км)</t>
  </si>
  <si>
    <t>H_17/00083</t>
  </si>
  <si>
    <t>Строительство КЛ-10 кВ для технологического присоединения. Новое строительство (протяженность -  5,336 км)</t>
  </si>
  <si>
    <t>G_16/00003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</si>
  <si>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</si>
  <si>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</si>
  <si>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ВЛ-0,4 кВ для технологического присоединения. Новое строительство (протяженность 20,435 км)</t>
  </si>
  <si>
    <t>F_15/00001</t>
  </si>
  <si>
    <t>Вынос КТП-1622 п.Репное (Когтев С.А.)</t>
  </si>
  <si>
    <t>G_16/1.3.7.8</t>
  </si>
  <si>
    <t>Реконструкция 6,10кВ ТП-366н - ТП-205н (протяженность по трассе 0,47км)</t>
  </si>
  <si>
    <t>H_17/1.1.4.4</t>
  </si>
  <si>
    <t>ТП-1007 КЛ-1(ОАО "Центрторг") Генерала Лизюкова,62</t>
  </si>
  <si>
    <t>F_15/1.1.3.28</t>
  </si>
  <si>
    <t>ТП-179, КЛ-1кВ ул. Революции 1905 года, 82/Б (ООО ТД "Рекорд-Сервис")</t>
  </si>
  <si>
    <t>H_17/1.1.4.18</t>
  </si>
  <si>
    <t>ТП-1795 ВЛИ-0,4кВ. пер.Хуторской 4 (Мшецян М.В)</t>
  </si>
  <si>
    <t>H_17/1.1.4.17</t>
  </si>
  <si>
    <t>РП-43 2КЛ-1кВ ВРУ общежития, ул.Ломоносова,87 (МУП "ВГЭС")</t>
  </si>
  <si>
    <t>F_15/1.1.3.26</t>
  </si>
  <si>
    <t>РП-93-ТП-1576 вынос 2КЛ-10кВ из зоны застройки Ворошилова 1/А (ООО Энергия)</t>
  </si>
  <si>
    <t>F_15/1.1.3.27</t>
  </si>
  <si>
    <t>Вынос КЛ-6кВ ТП-460-ТП-251 и ТП-1008-ТП-1796,2КЛ-1кВ ТП-460-ж.д.36 ул.Пирогова (РемСтрой)</t>
  </si>
  <si>
    <t>H_17/1.1.4.14</t>
  </si>
  <si>
    <t xml:space="preserve">Вынос КЛ-6кВ: ТП-1093-ТП-1757, ТП-1098-ТП-1757, ТП-1196-ТП-1757 из зоны стр-ва Корольковой, 59,61 </t>
  </si>
  <si>
    <t>H_17/1.1.4.15</t>
  </si>
  <si>
    <t>Замена КЛ-1 кВ: ТП-1288 - ВРУ жилого дома, ул. Менделеева, 18/А (МУП ВГЭС)</t>
  </si>
  <si>
    <t>H_17/1.1.4.16</t>
  </si>
  <si>
    <t>Строительство модульного экрана по адресу К. Маркса, д.65</t>
  </si>
  <si>
    <t>Платонова 15 вынос КЛ-6 кВ ТП-140-ТП-1239,ТП-19-ТП-1239(Воронежбетон)</t>
  </si>
  <si>
    <t>F_15/1.1.3.29</t>
  </si>
  <si>
    <t>РП-34-ПС-9 фид.4,5 вынос 2КЛ-6кВ из частного сектора пер.Тимирязева(Воронежская горэлектросеть)</t>
  </si>
  <si>
    <t>F_15/1.1.3.30</t>
  </si>
  <si>
    <t>H_17/1.1.4.5</t>
  </si>
  <si>
    <t>ТП-907-ТП-1027 пер.Молдавский,2 (ООО "Агропромстрой")</t>
  </si>
  <si>
    <t>F_15/1.1.3.31</t>
  </si>
  <si>
    <t>ТП-533-ТП-150 2КЛ-6 кВ (МУП "Воронежская горэлектросеть")</t>
  </si>
  <si>
    <t>G_16/1.1.5.5</t>
  </si>
  <si>
    <t>E_18/1.3.22</t>
  </si>
  <si>
    <t>за 2018 год</t>
  </si>
  <si>
    <t>Отчет о реализации инвестиционной программы акционерного общества "Воронежская горэлектросеть"</t>
  </si>
  <si>
    <t>Год раскрытия информации: 2019 год</t>
  </si>
  <si>
    <t>город Воронеж</t>
  </si>
  <si>
    <t>Строительство ВЛ-0,4 кВ для технологического присоединения. Новое строительство (протяженность 18,253 км)</t>
  </si>
  <si>
    <t>Строительство ВЛ-0,4 кВ для технологического присоединения. Новое строительство (протяженность 19,444 км)</t>
  </si>
  <si>
    <t>Строительство КЛ-0,4 кВ для технологического присоединения. Новое строительство (протяженность 1,072  км)</t>
  </si>
  <si>
    <t>Строительство ВЛ-0,4 кВ для технологического присоединения. Новое строительство (протяженность 19,125 км)</t>
  </si>
  <si>
    <t>Строительство КЛ-0,4 кВ для технологического присоединения. Новое строительство (протяженность 0,523 км)</t>
  </si>
  <si>
    <t>Строительство КЛ-10 кВ для технологического присоединения. Новое строительство (протяженность -  2,819 км)</t>
  </si>
  <si>
    <t>Строительство КЛ-0,4 кВ для технологического присоединения. Новое строительство (протяженность -  4,267 км)</t>
  </si>
  <si>
    <t>Строительство ВЛ-0,4 кВ для технологического присоединения. Новое строительство (протяженность 3,866 км)</t>
  </si>
  <si>
    <t>Строительство КЛ-0,4 кВ для технологического присоединения. Новое строительство (протяженность 6,736 км)</t>
  </si>
  <si>
    <t>Строительство КЛ-6-10 кВ для технологического присоединения. Новое строительство (протяженность 4,036 км)</t>
  </si>
  <si>
    <t>Строительство ТП для технологического присоединения. Новое строительство Трансформаторная мощность 0,063 мВА</t>
  </si>
  <si>
    <t>E_18/00052</t>
  </si>
  <si>
    <t xml:space="preserve">Выполнение проектных работ по договору ТП №324 от 24.04.2015 г. </t>
  </si>
  <si>
    <t>E_18/00037</t>
  </si>
  <si>
    <t xml:space="preserve">Монтаж соединительных муфт в месте врезки КЛ-6кВ от ТП-1911 в КЛ-6 кВ ТП-1168 - ТП-81 по договору ТП (свыше 670 кВт) №1040 от 14.01.2014 </t>
  </si>
  <si>
    <t>E_18/00039</t>
  </si>
  <si>
    <t xml:space="preserve">Монтаж соединительных муфт в месте врезки КЛ-6кВ от ТП-1911 в КЛ-6 кВ ТП-33 - ТП-537 по договору ТП (свыше 670 кВт) №1040 от 14.01.2014 </t>
  </si>
  <si>
    <t>E_18/00040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</si>
  <si>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</si>
  <si>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</si>
  <si>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</si>
  <si>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</si>
  <si>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</si>
  <si>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</si>
  <si>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</si>
  <si>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Прокладка КЛ-6 кВ от ТП-118 до места соединения с КЛ ТП-1815-ТП-1763 (протяженность по трассе 0,210 км)</t>
  </si>
  <si>
    <t>Прокладка КЛ-10 кВ сеч.3х120 ТП-480 до БКТП-34Н (протяженностью по трассе 1,40км)</t>
  </si>
  <si>
    <t>Реконструкция высоковольтного оборудования в РП-35</t>
  </si>
  <si>
    <t>I_18/1.3.6.16</t>
  </si>
  <si>
    <t>Реконструкция высоковольтного оборудования в ТП-1095</t>
  </si>
  <si>
    <t>I_18/1.3.6.17</t>
  </si>
  <si>
    <t>Реконструкция высоковольтного оборудования в ТП-1377</t>
  </si>
  <si>
    <t>I_18/1.3.6.22</t>
  </si>
  <si>
    <t>Реконструкция высоковольтного оборудования в ТП-1728</t>
  </si>
  <si>
    <t>I_18/1.3.6.23</t>
  </si>
  <si>
    <t>Реконструкция высоковольтного оборудования в РП-92</t>
  </si>
  <si>
    <t>I_18/1.3.6.24</t>
  </si>
  <si>
    <t>Реконструкция высоковольтного оборудования в ТП-708</t>
  </si>
  <si>
    <t>I_18/1.3.6.25</t>
  </si>
  <si>
    <t>Реконструкция высоковольтного оборудования в ТП-750</t>
  </si>
  <si>
    <t>I_18/1.3.6.26</t>
  </si>
  <si>
    <t>Реконструкция низковольтного оборудования в ТП-75</t>
  </si>
  <si>
    <t>I_18/1.5.10.А.</t>
  </si>
  <si>
    <t>Реконструкция низковольтного оборудования в ТП-1038</t>
  </si>
  <si>
    <t>I_18/1.5.11.А.</t>
  </si>
  <si>
    <t>Реконструкция низковольтного оборудования в ТП-279</t>
  </si>
  <si>
    <t>I_18/1.5.12.А.</t>
  </si>
  <si>
    <t>Реконструкция низковольтного оборудования в ТП-218А</t>
  </si>
  <si>
    <t>I_18/1.5.13.А.</t>
  </si>
  <si>
    <t>Реконструкция низковольтного оборудования в ТП-179</t>
  </si>
  <si>
    <t>I_18/1.5.14.А.</t>
  </si>
  <si>
    <t>Реконструкция низковольтного оборудования в ТП-729</t>
  </si>
  <si>
    <t>I_18/1.5.15.А.</t>
  </si>
  <si>
    <t>Реконструкция низковольтногооборудования в ТП-910</t>
  </si>
  <si>
    <t>I_18/1.5.16.А.</t>
  </si>
  <si>
    <t>Реконструкция низковольтного оборудования в ТП-637</t>
  </si>
  <si>
    <t>I_18/1.5.17.А.</t>
  </si>
  <si>
    <t>Реконструкция низковольтного оборудования в РП-87</t>
  </si>
  <si>
    <t>I_18/1.5.18.А.</t>
  </si>
  <si>
    <t>Реконструкция низковольтного оборудования в ТП-1181</t>
  </si>
  <si>
    <t>I_18/1.5.19.А.</t>
  </si>
  <si>
    <t>Реконструкция низковольтного оборудования в ТП-359</t>
  </si>
  <si>
    <t>I_18/1.5.20.А.</t>
  </si>
  <si>
    <t>Реконструкция низковольтного оборудования в ТП-77</t>
  </si>
  <si>
    <t>I_18/1.5.21.А.</t>
  </si>
  <si>
    <t>Реконструкция низковольтного оборудования в ТП-491</t>
  </si>
  <si>
    <t>I_18/1.5.22.А.</t>
  </si>
  <si>
    <t>Реконструкция низковольтного оборудования в РП-36</t>
  </si>
  <si>
    <t>I_18/1.5.23.А.</t>
  </si>
  <si>
    <t>Реконструкция низковольтного оборудования в ТП-120</t>
  </si>
  <si>
    <t>I_18/1.5.24.А.</t>
  </si>
  <si>
    <t>Реконструкция низковольтного оборудования в ТП-339</t>
  </si>
  <si>
    <t>I_18/1.5.25.А.</t>
  </si>
  <si>
    <t>Установка устройства компенсации реактивной мощности в РП-52 (2шт.)</t>
  </si>
  <si>
    <t>Установка устройств охранной сигнализации в ТП-900</t>
  </si>
  <si>
    <t>Установка устройств охранной сигнализации в ТП-1075</t>
  </si>
  <si>
    <t>Установка устройств охранной сигнализации в ТП-1078</t>
  </si>
  <si>
    <t>Установка устройств охранной сигнализации в ТП-1116</t>
  </si>
  <si>
    <t>E_18/1.3.23</t>
  </si>
  <si>
    <t>Установка устройств охранной сигнализации в ТП-848</t>
  </si>
  <si>
    <t>E_18/1.3.25</t>
  </si>
  <si>
    <t>Установка устройств охранной сигнализации в ТП-965</t>
  </si>
  <si>
    <t>E_18/1.3.26</t>
  </si>
  <si>
    <t>Установка устройств охранной сигнализации в ТП-1081</t>
  </si>
  <si>
    <t>E_18/1.3.27</t>
  </si>
  <si>
    <t>Установка устройств охранной сигнализации в ТП-1335</t>
  </si>
  <si>
    <t>E_18/1.3.28</t>
  </si>
  <si>
    <t>Установка устройств охранной сигнализации вТП-261</t>
  </si>
  <si>
    <t>E_18/1.3.29</t>
  </si>
  <si>
    <t>Установка устройств охранной сигнализации в ТП-793</t>
  </si>
  <si>
    <t>E_18/1.3.30</t>
  </si>
  <si>
    <t>Установка устройств  телемеханики в РП-84</t>
  </si>
  <si>
    <t>E_16/1.2.2</t>
  </si>
  <si>
    <t>Установка устройств  телемеханики в РП-33</t>
  </si>
  <si>
    <t>E_17/1.2.6</t>
  </si>
  <si>
    <t>Установка устройств  телемеханики в РП-38</t>
  </si>
  <si>
    <t>E_17/1.2.7</t>
  </si>
  <si>
    <t>Установка устройств  телемеханики в РП-59</t>
  </si>
  <si>
    <t>E_17/1.2.8</t>
  </si>
  <si>
    <t>Установка устройств  телемеханики в  РП-68</t>
  </si>
  <si>
    <t>E_18/1.2.16</t>
  </si>
  <si>
    <t>Замена  низковольтных щитов на  щит одностороннего обслуживания в ТП- 1251  3шт.)</t>
  </si>
  <si>
    <t>Реконструкция высоковольтного оборудования (замена трансформаторов 2х630) в ТП-1260</t>
  </si>
  <si>
    <t>Реконструкция высоковольтного оборудования (замена трансформаторов 2х630) в ТП-1026</t>
  </si>
  <si>
    <t>Реконструкция высоковольтного оборудования (замена трансформаторов 2х630) в ТП-1193</t>
  </si>
  <si>
    <t>Реконструкция высоковольтного оборудования (замена трансформаторов 2х630) в ТП-445</t>
  </si>
  <si>
    <t>Реконструкция высоковольтного оборудования ( установка трансформаторов 2х1000 кВА) в  ТП-637</t>
  </si>
  <si>
    <t>I_18/1.3.5.22</t>
  </si>
  <si>
    <t>Вынос КТП-1040, ул. Миронова</t>
  </si>
  <si>
    <t>I_18/2.2.6.9</t>
  </si>
  <si>
    <t>Монтаж низковольтного оборудования для обеспечения технической возможности технологического присоединения (35 шт.)</t>
  </si>
  <si>
    <t>I_18/1.3.6.А.</t>
  </si>
  <si>
    <t>Монтаж высоковольтного оборудования для обеспечения технической возможности технологического присоединения (25 шт.)</t>
  </si>
  <si>
    <t>Реконструкция КЛ  6,10кВ ТП-231-КТП-1154  (протяженность по трассе 0,55км)</t>
  </si>
  <si>
    <t>Реконструкция ВЛ-0,4 кВ  от ТП- 72  с монтажом кабельных линий (протяженность по трассе 7,4км)</t>
  </si>
  <si>
    <t>I_18/1.1.1.5</t>
  </si>
  <si>
    <t>I_18/1.1.Б.</t>
  </si>
  <si>
    <t>Реконструкция ВЛ-0,4кВ ТП-491 (протяженностью по трассе 0,135 км)</t>
  </si>
  <si>
    <t>I_18/1.1.1.7</t>
  </si>
  <si>
    <t>Реконструкция КЛ 0,4 кВ ТП-1075 - ул. Бульвар Победы, 10</t>
  </si>
  <si>
    <t>Реконструкция КЛ 0,4 кВ ТП-1797 до ж/д 15 ул.Цимлянская</t>
  </si>
  <si>
    <t>Реконструкция КЛ 0,4 кВ РП-42 - общежитие ул.Краснознаменная,14</t>
  </si>
  <si>
    <t>Реконструкция КЛ 0,4 кВ ТП-799  до ЦТП- 47  ул.Лизюкова,81</t>
  </si>
  <si>
    <t>Реконструкция КЛ 0,4 кВ ТП-841- до ВРУ лечебного корпуса ул.Революции 1905г.,22</t>
  </si>
  <si>
    <t>Реконструкция КЛ 6,10кВ РП-49 - КТП-1062 (протяженность по трассе 0,47 км)</t>
  </si>
  <si>
    <t>Реконструкция КЛ 6,10кВ  РП-66-ТП-408 (протяженность по трассе 0,044 км)</t>
  </si>
  <si>
    <t>Реконструкция КЛ 6,10кВ РП-42 - ТП-345</t>
  </si>
  <si>
    <t>I_18/1.1.3.24</t>
  </si>
  <si>
    <t>Реконструкция КЛ 6,10кВ РП-34-ПС-9</t>
  </si>
  <si>
    <t>I_18/1.1.3.25</t>
  </si>
  <si>
    <t>Монтаж АИИС КУЭ в РП-50</t>
  </si>
  <si>
    <t>E_18/2.2.4</t>
  </si>
  <si>
    <t>Монтаж АИИС КУЭ в РП-31</t>
  </si>
  <si>
    <t>E_18/2.2.5</t>
  </si>
  <si>
    <t>Монтаж АИИС КУЭ в РП-59</t>
  </si>
  <si>
    <t>E_18/2.2.6</t>
  </si>
  <si>
    <t>Монтаж АИИС КУЭ в РП-99</t>
  </si>
  <si>
    <t>E_18/2.2.7</t>
  </si>
  <si>
    <t>Стр-во дополнительной БКТП  в сети ТП-325 с прокладкой 2-х кабелей до места соединения с КЛ ТП-325-ТП-117 и кабелей выводы на сеть (трансформаторная мощность 0,25МВА,протяженность по трассе 0,28км)</t>
  </si>
  <si>
    <t>E_17/2.1.4.2</t>
  </si>
  <si>
    <t>Прокладка КЛ-0,4кВ к ТП, РП (протяженность по трассе  4,1 км)</t>
  </si>
  <si>
    <t>I_18/2.2.5</t>
  </si>
  <si>
    <t>Строительство КЛ-0,4 кВ ТП-232  до М-18 в сторону ж/д 82 ул.Ф.Энгельса</t>
  </si>
  <si>
    <t>Строительство КЛ-0,4 кВ ТП-1361 - теннистный корт ул.Краснозвездная,101А</t>
  </si>
  <si>
    <t>Строительство КЛ-0,4 кВ БКТП-1883 до р.щ. в сторону ул.Черенкова,8А</t>
  </si>
  <si>
    <t>Строительство КЛ-0,4 кВ РП-39 до опоры №1 пр.Патриотов</t>
  </si>
  <si>
    <t>Строительство КЛ-0,4 кВ ТП-391 до опоры №39 ул.Дорожная</t>
  </si>
  <si>
    <t>Строительство КЛ-0,4 кВ ТП-1124 до оп.№1 ул.Беговая</t>
  </si>
  <si>
    <t>Строительство КЛ-0,4 кВ ТП-1193 до ж/д 13/В ул. В. Невского</t>
  </si>
  <si>
    <t>Строительство КЛ-0,4 кВТП-129 до ВРУ здания ул.Никитинская,52</t>
  </si>
  <si>
    <t>Строительство КЛ-0,4 кВ ТП-501- от оп.№3 до ж/д 9 ул. Плехановская</t>
  </si>
  <si>
    <t>Строительство КЛ-0,4 кВТП-492 до оп.№1 ул.Ярославская</t>
  </si>
  <si>
    <t>Строительство КЛ-0,4 кВ ТП-35 до оп.№1 ул.Матросова</t>
  </si>
  <si>
    <t>Строительство КЛ-0,4 кВ ТП-1622 до оп.№1 ул.Воробьевская</t>
  </si>
  <si>
    <t>Строительство КЛ-0,4 кВ ТП-179 до оп.№5 в сторону ул. Революции 1905г.,82/б</t>
  </si>
  <si>
    <t>Строительство КЛ-0,4 кВ ТП-356 до оп.№1 ул.Володарского</t>
  </si>
  <si>
    <t>Строительство КЛ-0,4 кВ ТП-445 до опоры №1 ул. Матросова</t>
  </si>
  <si>
    <t>Строительство КЛ-0,4 кВ ТП-823 до муфты в ст..ул.Острогожская,150/1</t>
  </si>
  <si>
    <t>Строительство КЛ-0,4 кВТП-823- до опоры №63 ул.Острогожская</t>
  </si>
  <si>
    <t xml:space="preserve">Строительство КЛ-0,4 кВ ТП-269 до гр. зем. уч. ул. Остужева, 41/В </t>
  </si>
  <si>
    <t>Строительство КЛ-0,4 кВ ТП-293 до оп.№1 ул.Некрасова(протяженностью 0,024км)</t>
  </si>
  <si>
    <t>I_18/2.2.7.28</t>
  </si>
  <si>
    <t>Строительство КЛ-0,4 кВ ТП-491 до оп.№1 ул.Новосибирская(протяженностью 0,023км)</t>
  </si>
  <si>
    <t>I_18/2.2.7.29</t>
  </si>
  <si>
    <t>Строительство КЛ-10кВ ТП-1040 до муфты в сторону ТП-1277 (протяженностью 0,014км)</t>
  </si>
  <si>
    <t>I_18/2.2.7.30</t>
  </si>
  <si>
    <t>Строительство КЛ-10кВ ТП-1040 до муфты в сторону ТП-1243 (протяженностью 0,013км)</t>
  </si>
  <si>
    <t>I_18/2.2.7.31</t>
  </si>
  <si>
    <t>Строительство КЛ-0,4кВ ТП-1040 до муфты в сторону ТТУ ул Миронова (протяженностью 0,017км)</t>
  </si>
  <si>
    <t>I_18/2.2.7.32</t>
  </si>
  <si>
    <t>Строительство КЛ-0,4кВ ТП-182 до опоры №1 ул.Пирогова (протяженностью 0,029 км)</t>
  </si>
  <si>
    <t>I_18/2.2.7.33</t>
  </si>
  <si>
    <t>Стр-во КТП 1х250 взамен КТП-1324 по адресу:  Садовое кольцо,1-е Мая</t>
  </si>
  <si>
    <t>Стр-во КТП 1х250 взамен КТП-1024 по адресу:  ул.Ленина</t>
  </si>
  <si>
    <t>I_18/2.2.6.10</t>
  </si>
  <si>
    <t>Стр-во КТП 1х250 взамен КТП-968 по адресу:  ул.9 Января,254А</t>
  </si>
  <si>
    <t>I_18/2.2.6.11</t>
  </si>
  <si>
    <t>Стр-во КТП 1х250 взамен КТП-622 по адресу:  ул.206 Стр. дивизии,238</t>
  </si>
  <si>
    <t>I_18/2.2.6.12</t>
  </si>
  <si>
    <t>Стр-во КТП 1х250 взамен КТП-621 по адресу:  ул.Горняков,317</t>
  </si>
  <si>
    <t>I_18/2.2.6.13</t>
  </si>
  <si>
    <t>Стр-во КТП 1х250 взамен КТП-552 по адресу:  ул.Степанова,141</t>
  </si>
  <si>
    <t>I_18/2.2.6.14</t>
  </si>
  <si>
    <t>Стр-во КТП 1х250 взамен КТП-505 по адресу:  пр. Рабочий,38</t>
  </si>
  <si>
    <t>I_18/2.2.6.15</t>
  </si>
  <si>
    <t>Стр-во КТП 1х250 взамен КТП-312 по адресу: п.Сомово,Маклок</t>
  </si>
  <si>
    <t>I_18/2.2.6.16</t>
  </si>
  <si>
    <t>Стр-во КТП 1х250 взамен КТП-136 по адресу: Ботанический сад ,ВГУ</t>
  </si>
  <si>
    <t>I_18/2.2.6.17</t>
  </si>
  <si>
    <t>Стр-во КТП 1х250 взамен КТП-131 по адресу: ул. Пешестрелецкая,97</t>
  </si>
  <si>
    <t>I_18/2.2.6.18</t>
  </si>
  <si>
    <t>Приобретение оборудования для производственных служб. (Ноутбук -1шт.,Электробензогенератор  (однофаз.)-2шт.,Прибор для измерения сопротивления SEW-1820-1шт.,Асфальторез-1шт.,Электроотбойник-3шт.,Электрогенератор (Р=4кВт)-1шт.,Лебедка механическая-1шт.,Мотопомпа-1шт.,Компрессор для окрасочных работ-1шт.,Вышка-тура -1шт.,Домкрат кабельный гидравлический на подшипниках ДК-5ГП -2шт.,Гидромолот ГПМ-120 -4шт.,Грузовая  линейная траверса-1шт.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</si>
  <si>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</si>
  <si>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Строительство КЛ-0,4 кВ для технологического присоединения. Новое строительство (протяженность 1,456 км)</t>
  </si>
  <si>
    <t>F_15/00002</t>
  </si>
  <si>
    <t>Строительство трансформаторных подстанций  для технологического присоединения 10/0,4. Новое строительство (трансформаторная мощность - 0,160 МВА)</t>
  </si>
  <si>
    <t>F_15/00003</t>
  </si>
  <si>
    <t>Приобретение автотранспорта для производственой деятельности (Газон-NEXT АП-18-1шт.,Газон-NEXT бортовой-1шт.,Автомобиль ГАЗЕЛЬ-2705 -3шт., Экскаватор ТЕREX TLB 825 -1шт.,легковой автомобиль УАЗ-39099-2шт.,)</t>
  </si>
  <si>
    <t>H_17/1.3.9.2</t>
  </si>
  <si>
    <t>Уточнение ПСД, снижение стоимости работ.</t>
  </si>
  <si>
    <t>Объект переходящий по инвестиционной программе 2015 года.</t>
  </si>
  <si>
    <t xml:space="preserve">Утвержденные плановые значения показателей приведены в соответствии с приказом департамента жилищно-коммунального хозяйства и энергетики Воронежской области от 02.10.2018 г. № 194  </t>
  </si>
  <si>
    <t>Освоение капитальных вложений 2018 года, млн. рублей (без НДС)</t>
  </si>
  <si>
    <t xml:space="preserve">Фактический объем освоения капитальных вложений на 01.01. 2018 года, млн. рублей 
(без НДС) </t>
  </si>
  <si>
    <t xml:space="preserve">Остаток освоения капитальных вложений 
на 01.01. 2018 года , млн. рублей (без НДС) </t>
  </si>
  <si>
    <t xml:space="preserve">Остаток освоения капитальных вложений 
на 01.01.2019 года , млн. рублей 
(без НДС) </t>
  </si>
  <si>
    <t>Отклонение от плана освоения капитальных вложений 2018 года</t>
  </si>
  <si>
    <t>Перенос сроков выполнения работ  на 1 квартал 2019  года в связи с проведением торговых процедур.</t>
  </si>
  <si>
    <t>Объект переходящий по инвестиционной программе 2016 года. Выполнены проектные работы.</t>
  </si>
  <si>
    <t>Приобретение автотранспорта по инвестиционной программе 2017 года.</t>
  </si>
  <si>
    <t>Перенос сроков приобретения оборудования  на 1 квартал 2019  года в связи с проведением торговых процедур.</t>
  </si>
  <si>
    <t>Перенос сроков приобретения автотранспорта  на 1 квартал 2019  года в связи с проведением торговых процедур.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</si>
</sst>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6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6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0" fillId="0" borderId="0"/>
    <xf numFmtId="0" fontId="32" fillId="0" borderId="0"/>
    <xf numFmtId="0" fontId="32" fillId="0" borderId="0"/>
    <xf numFmtId="164" fontId="10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6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7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2">
    <xf numFmtId="0" fontId="0" fillId="0" borderId="0" xfId="0"/>
    <xf numFmtId="0" fontId="11" fillId="0" borderId="0" xfId="37" applyFont="1"/>
    <xf numFmtId="0" fontId="11" fillId="24" borderId="0" xfId="37" applyFont="1" applyFill="1"/>
    <xf numFmtId="0" fontId="33" fillId="24" borderId="0" xfId="37" applyFont="1" applyFill="1" applyAlignment="1">
      <alignment horizontal="right"/>
    </xf>
    <xf numFmtId="0" fontId="11" fillId="24" borderId="0" xfId="37" applyFont="1" applyFill="1" applyBorder="1"/>
    <xf numFmtId="0" fontId="31" fillId="24" borderId="0" xfId="54" applyFont="1" applyFill="1" applyAlignment="1">
      <alignment vertical="center"/>
    </xf>
    <xf numFmtId="0" fontId="33" fillId="24" borderId="0" xfId="37" applyFont="1" applyFill="1"/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Border="1" applyAlignment="1"/>
    <xf numFmtId="0" fontId="33" fillId="24" borderId="0" xfId="37" applyFont="1" applyFill="1" applyAlignment="1">
      <alignment wrapText="1"/>
    </xf>
    <xf numFmtId="0" fontId="33" fillId="24" borderId="0" xfId="37" applyFont="1" applyFill="1" applyBorder="1" applyAlignment="1">
      <alignment horizontal="center"/>
    </xf>
    <xf numFmtId="0" fontId="33" fillId="24" borderId="0" xfId="0" applyFont="1" applyFill="1" applyAlignment="1"/>
    <xf numFmtId="0" fontId="40" fillId="24" borderId="0" xfId="54" applyFont="1" applyFill="1" applyAlignment="1">
      <alignment vertical="center"/>
    </xf>
    <xf numFmtId="0" fontId="11" fillId="0" borderId="0" xfId="37" applyFont="1"/>
    <xf numFmtId="0" fontId="43" fillId="24" borderId="10" xfId="0" quotePrefix="1" applyFont="1" applyFill="1" applyBorder="1" applyAlignment="1">
      <alignment vertical="top"/>
    </xf>
    <xf numFmtId="0" fontId="43" fillId="24" borderId="10" xfId="0" applyFont="1" applyFill="1" applyBorder="1" applyAlignment="1">
      <alignment vertical="top" wrapText="1"/>
    </xf>
    <xf numFmtId="0" fontId="43" fillId="24" borderId="10" xfId="0" applyFont="1" applyFill="1" applyBorder="1" applyAlignment="1">
      <alignment vertical="top"/>
    </xf>
    <xf numFmtId="0" fontId="42" fillId="24" borderId="10" xfId="0" quotePrefix="1" applyFont="1" applyFill="1" applyBorder="1" applyAlignment="1">
      <alignment vertical="top"/>
    </xf>
    <xf numFmtId="0" fontId="42" fillId="24" borderId="10" xfId="0" applyFont="1" applyFill="1" applyBorder="1" applyAlignment="1">
      <alignment vertical="top" wrapText="1"/>
    </xf>
    <xf numFmtId="0" fontId="42" fillId="24" borderId="10" xfId="0" applyFont="1" applyFill="1" applyBorder="1" applyAlignment="1">
      <alignment vertical="top"/>
    </xf>
    <xf numFmtId="0" fontId="39" fillId="24" borderId="10" xfId="0" quotePrefix="1" applyFont="1" applyFill="1" applyBorder="1"/>
    <xf numFmtId="0" fontId="42" fillId="24" borderId="10" xfId="0" applyFont="1" applyFill="1" applyBorder="1" applyAlignment="1">
      <alignment wrapText="1"/>
    </xf>
    <xf numFmtId="0" fontId="39" fillId="24" borderId="10" xfId="0" applyFont="1" applyFill="1" applyBorder="1"/>
    <xf numFmtId="1" fontId="41" fillId="24" borderId="10" xfId="37" quotePrefix="1" applyNumberFormat="1" applyFont="1" applyFill="1" applyBorder="1" applyAlignment="1">
      <alignment vertical="center"/>
    </xf>
    <xf numFmtId="0" fontId="39" fillId="24" borderId="10" xfId="0" applyFont="1" applyFill="1" applyBorder="1" applyAlignment="1">
      <alignment vertical="top" wrapText="1"/>
    </xf>
    <xf numFmtId="0" fontId="39" fillId="24" borderId="10" xfId="0" applyFont="1" applyFill="1" applyBorder="1" applyAlignment="1">
      <alignment vertical="top"/>
    </xf>
    <xf numFmtId="0" fontId="39" fillId="24" borderId="10" xfId="0" applyFont="1" applyFill="1" applyBorder="1" applyAlignment="1">
      <alignment wrapText="1"/>
    </xf>
    <xf numFmtId="0" fontId="39" fillId="24" borderId="10" xfId="0" quotePrefix="1" applyFont="1" applyFill="1" applyBorder="1" applyAlignment="1">
      <alignment vertical="top" wrapText="1"/>
    </xf>
    <xf numFmtId="0" fontId="44" fillId="24" borderId="10" xfId="0" quotePrefix="1" applyFont="1" applyFill="1" applyBorder="1" applyAlignment="1">
      <alignment vertical="top"/>
    </xf>
    <xf numFmtId="0" fontId="38" fillId="24" borderId="10" xfId="0" quotePrefix="1" applyFont="1" applyFill="1" applyBorder="1"/>
    <xf numFmtId="167" fontId="45" fillId="24" borderId="10" xfId="0" applyNumberFormat="1" applyFont="1" applyFill="1" applyBorder="1" applyAlignment="1">
      <alignment vertical="center" wrapText="1"/>
    </xf>
    <xf numFmtId="167" fontId="45" fillId="24" borderId="10" xfId="37" applyNumberFormat="1" applyFont="1" applyFill="1" applyBorder="1" applyAlignment="1">
      <alignment vertical="center" wrapText="1"/>
    </xf>
    <xf numFmtId="1" fontId="11" fillId="24" borderId="10" xfId="37" quotePrefix="1" applyNumberFormat="1" applyFont="1" applyFill="1" applyBorder="1" applyAlignment="1">
      <alignment vertical="center"/>
    </xf>
    <xf numFmtId="0" fontId="11" fillId="24" borderId="11" xfId="37" applyFont="1" applyFill="1" applyBorder="1" applyAlignment="1">
      <alignment horizontal="center" vertical="center" wrapText="1"/>
    </xf>
    <xf numFmtId="0" fontId="39" fillId="24" borderId="10" xfId="37" applyFont="1" applyFill="1" applyBorder="1" applyAlignment="1">
      <alignment vertical="center" wrapText="1"/>
    </xf>
    <xf numFmtId="0" fontId="39" fillId="24" borderId="10" xfId="0" applyFont="1" applyFill="1" applyBorder="1" applyAlignment="1">
      <alignment vertical="center" wrapText="1"/>
    </xf>
    <xf numFmtId="0" fontId="45" fillId="24" borderId="10" xfId="37" applyFont="1" applyFill="1" applyBorder="1" applyAlignment="1">
      <alignment vertical="center" wrapText="1"/>
    </xf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Border="1" applyAlignment="1">
      <alignment horizontal="center"/>
    </xf>
    <xf numFmtId="167" fontId="39" fillId="24" borderId="10" xfId="0" applyNumberFormat="1" applyFont="1" applyFill="1" applyBorder="1" applyAlignment="1">
      <alignment vertical="center" wrapText="1"/>
    </xf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39" fillId="24" borderId="10" xfId="37" applyFont="1" applyFill="1" applyBorder="1" applyAlignment="1">
      <alignment horizontal="center" vertical="center" textRotation="90" wrapText="1"/>
    </xf>
    <xf numFmtId="0" fontId="39" fillId="24" borderId="11" xfId="37" applyFont="1" applyFill="1" applyBorder="1" applyAlignment="1">
      <alignment horizontal="center" vertical="center" wrapText="1"/>
    </xf>
    <xf numFmtId="4" fontId="45" fillId="24" borderId="10" xfId="37" applyNumberFormat="1" applyFont="1" applyFill="1" applyBorder="1" applyAlignment="1">
      <alignment horizontal="center" vertical="center" wrapText="1"/>
    </xf>
    <xf numFmtId="0" fontId="45" fillId="24" borderId="10" xfId="37" applyFont="1" applyFill="1" applyBorder="1" applyAlignment="1">
      <alignment horizontal="center" vertical="center" wrapText="1"/>
    </xf>
    <xf numFmtId="167" fontId="39" fillId="24" borderId="10" xfId="37" applyNumberFormat="1" applyFont="1" applyFill="1" applyBorder="1" applyAlignment="1">
      <alignment vertical="center" wrapText="1"/>
    </xf>
    <xf numFmtId="4" fontId="39" fillId="24" borderId="10" xfId="37" applyNumberFormat="1" applyFont="1" applyFill="1" applyBorder="1" applyAlignment="1">
      <alignment horizontal="center" vertical="center" wrapText="1"/>
    </xf>
    <xf numFmtId="0" fontId="39" fillId="24" borderId="10" xfId="37" applyFont="1" applyFill="1" applyBorder="1" applyAlignment="1">
      <alignment horizontal="center" vertical="center" wrapText="1"/>
    </xf>
    <xf numFmtId="1" fontId="45" fillId="24" borderId="10" xfId="37" applyNumberFormat="1" applyFont="1" applyFill="1" applyBorder="1" applyAlignment="1">
      <alignment vertical="center" wrapText="1"/>
    </xf>
    <xf numFmtId="1" fontId="45" fillId="24" borderId="10" xfId="37" applyNumberFormat="1" applyFont="1" applyFill="1" applyBorder="1" applyAlignment="1">
      <alignment vertical="center"/>
    </xf>
    <xf numFmtId="0" fontId="45" fillId="24" borderId="10" xfId="37" applyFont="1" applyFill="1" applyBorder="1" applyAlignment="1">
      <alignment horizontal="center" vertical="center"/>
    </xf>
    <xf numFmtId="0" fontId="45" fillId="24" borderId="10" xfId="37" applyFont="1" applyFill="1" applyBorder="1"/>
    <xf numFmtId="0" fontId="39" fillId="24" borderId="10" xfId="37" applyFont="1" applyFill="1" applyBorder="1"/>
    <xf numFmtId="0" fontId="42" fillId="24" borderId="10" xfId="0" applyFont="1" applyFill="1" applyBorder="1" applyAlignment="1">
      <alignment vertical="center" wrapText="1"/>
    </xf>
    <xf numFmtId="4" fontId="42" fillId="24" borderId="10" xfId="0" applyNumberFormat="1" applyFont="1" applyFill="1" applyBorder="1" applyAlignment="1">
      <alignment vertical="center"/>
    </xf>
    <xf numFmtId="1" fontId="39" fillId="24" borderId="10" xfId="37" applyNumberFormat="1" applyFont="1" applyFill="1" applyBorder="1" applyAlignment="1">
      <alignment vertical="center" wrapText="1"/>
    </xf>
    <xf numFmtId="1" fontId="39" fillId="24" borderId="10" xfId="37" applyNumberFormat="1" applyFont="1" applyFill="1" applyBorder="1" applyAlignment="1">
      <alignment vertical="center"/>
    </xf>
    <xf numFmtId="4" fontId="39" fillId="24" borderId="10" xfId="0" applyNumberFormat="1" applyFont="1" applyFill="1" applyBorder="1" applyAlignment="1">
      <alignment vertical="center"/>
    </xf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39" fillId="24" borderId="10" xfId="37" applyFont="1" applyFill="1" applyBorder="1" applyAlignment="1">
      <alignment horizontal="center" vertical="center" wrapText="1"/>
    </xf>
    <xf numFmtId="0" fontId="39" fillId="24" borderId="12" xfId="37" applyFont="1" applyFill="1" applyBorder="1" applyAlignment="1">
      <alignment horizontal="center" vertical="center" wrapText="1"/>
    </xf>
    <xf numFmtId="0" fontId="39" fillId="24" borderId="15" xfId="37" applyFont="1" applyFill="1" applyBorder="1" applyAlignment="1">
      <alignment horizontal="center" vertical="center" wrapText="1"/>
    </xf>
    <xf numFmtId="0" fontId="39" fillId="24" borderId="14" xfId="37" applyFont="1" applyFill="1" applyBorder="1" applyAlignment="1">
      <alignment horizontal="center" vertical="center" wrapText="1"/>
    </xf>
    <xf numFmtId="0" fontId="39" fillId="24" borderId="16" xfId="37" applyFont="1" applyFill="1" applyBorder="1" applyAlignment="1">
      <alignment horizontal="center" vertical="center" wrapText="1"/>
    </xf>
    <xf numFmtId="0" fontId="39" fillId="24" borderId="18" xfId="37" applyFont="1" applyFill="1" applyBorder="1" applyAlignment="1">
      <alignment horizontal="center" vertical="center" wrapText="1"/>
    </xf>
    <xf numFmtId="0" fontId="39" fillId="24" borderId="19" xfId="37" applyFont="1" applyFill="1" applyBorder="1" applyAlignment="1">
      <alignment horizontal="center" vertical="center" wrapText="1"/>
    </xf>
    <xf numFmtId="0" fontId="11" fillId="24" borderId="10" xfId="37" applyFont="1" applyFill="1" applyBorder="1" applyAlignment="1">
      <alignment horizontal="center" vertical="center" wrapText="1"/>
    </xf>
    <xf numFmtId="0" fontId="11" fillId="0" borderId="0" xfId="278" applyFont="1" applyFill="1" applyAlignment="1">
      <alignment horizontal="left" vertical="center" wrapText="1"/>
    </xf>
    <xf numFmtId="0" fontId="33" fillId="24" borderId="0" xfId="37" applyFont="1" applyFill="1" applyBorder="1" applyAlignment="1">
      <alignment horizontal="center"/>
    </xf>
    <xf numFmtId="0" fontId="11" fillId="24" borderId="17" xfId="37" applyFont="1" applyFill="1" applyBorder="1" applyAlignment="1">
      <alignment horizontal="center"/>
    </xf>
    <xf numFmtId="0" fontId="31" fillId="24" borderId="0" xfId="54" applyFont="1" applyFill="1" applyAlignment="1">
      <alignment horizontal="center" vertical="center"/>
    </xf>
    <xf numFmtId="0" fontId="33" fillId="24" borderId="0" xfId="37" applyFont="1" applyFill="1" applyAlignment="1">
      <alignment horizontal="center" wrapText="1"/>
    </xf>
    <xf numFmtId="0" fontId="33" fillId="24" borderId="0" xfId="0" applyFont="1" applyFill="1" applyAlignment="1">
      <alignment horizontal="center"/>
    </xf>
    <xf numFmtId="0" fontId="34" fillId="24" borderId="0" xfId="54" applyFont="1" applyFill="1" applyAlignment="1">
      <alignment horizontal="center" vertical="center"/>
    </xf>
    <xf numFmtId="0" fontId="39" fillId="24" borderId="13" xfId="37" applyFont="1" applyFill="1" applyBorder="1" applyAlignment="1">
      <alignment horizontal="center" vertical="center" wrapText="1"/>
    </xf>
    <xf numFmtId="0" fontId="39" fillId="24" borderId="0" xfId="37" applyFont="1" applyFill="1" applyBorder="1" applyAlignment="1">
      <alignment horizontal="center" vertical="center" wrapText="1"/>
    </xf>
  </cellXfs>
  <cellStyles count="166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8" xfId="621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0"/>
    <cellStyle name="Обычный 6 10 3" xfId="1321"/>
    <cellStyle name="Обычный 6 11" xfId="450"/>
    <cellStyle name="Обычный 6 11 2" xfId="971"/>
    <cellStyle name="Обычный 6 11 3" xfId="1492"/>
    <cellStyle name="Обычный 6 12" xfId="622"/>
    <cellStyle name="Обычный 6 13" xfId="1143"/>
    <cellStyle name="Обычный 6 2" xfId="52"/>
    <cellStyle name="Обычный 6 2 10" xfId="109"/>
    <cellStyle name="Обычный 6 2 10 2" xfId="632"/>
    <cellStyle name="Обычный 6 2 10 3" xfId="1153"/>
    <cellStyle name="Обычный 6 2 11" xfId="282"/>
    <cellStyle name="Обычный 6 2 11 2" xfId="803"/>
    <cellStyle name="Обычный 6 2 11 3" xfId="1324"/>
    <cellStyle name="Обычный 6 2 12" xfId="453"/>
    <cellStyle name="Обычный 6 2 12 2" xfId="974"/>
    <cellStyle name="Обычный 6 2 12 3" xfId="1495"/>
    <cellStyle name="Обычный 6 2 13" xfId="625"/>
    <cellStyle name="Обычный 6 2 14" xfId="1146"/>
    <cellStyle name="Обычный 6 2 2" xfId="53"/>
    <cellStyle name="Обычный 6 2 2 10" xfId="283"/>
    <cellStyle name="Обычный 6 2 2 10 2" xfId="804"/>
    <cellStyle name="Обычный 6 2 2 10 3" xfId="1325"/>
    <cellStyle name="Обычный 6 2 2 11" xfId="454"/>
    <cellStyle name="Обычный 6 2 2 11 2" xfId="975"/>
    <cellStyle name="Обычный 6 2 2 11 3" xfId="1496"/>
    <cellStyle name="Обычный 6 2 2 12" xfId="626"/>
    <cellStyle name="Обычный 6 2 2 13" xfId="1147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1"/>
    <cellStyle name="Обычный 6 2 2 2 2 2 2 2 3" xfId="1352"/>
    <cellStyle name="Обычный 6 2 2 2 2 2 2 3" xfId="481"/>
    <cellStyle name="Обычный 6 2 2 2 2 2 2 3 2" xfId="1002"/>
    <cellStyle name="Обычный 6 2 2 2 2 2 2 3 3" xfId="1523"/>
    <cellStyle name="Обычный 6 2 2 2 2 2 2 4" xfId="660"/>
    <cellStyle name="Обычный 6 2 2 2 2 2 2 5" xfId="1181"/>
    <cellStyle name="Обычный 6 2 2 2 2 2 3" xfId="139"/>
    <cellStyle name="Обычный 6 2 2 2 2 2 3 2" xfId="311"/>
    <cellStyle name="Обычный 6 2 2 2 2 2 3 2 2" xfId="832"/>
    <cellStyle name="Обычный 6 2 2 2 2 2 3 2 3" xfId="1353"/>
    <cellStyle name="Обычный 6 2 2 2 2 2 3 3" xfId="482"/>
    <cellStyle name="Обычный 6 2 2 2 2 2 3 3 2" xfId="1003"/>
    <cellStyle name="Обычный 6 2 2 2 2 2 3 3 3" xfId="1524"/>
    <cellStyle name="Обычный 6 2 2 2 2 2 3 4" xfId="661"/>
    <cellStyle name="Обычный 6 2 2 2 2 2 3 5" xfId="1182"/>
    <cellStyle name="Обычный 6 2 2 2 2 2 4" xfId="309"/>
    <cellStyle name="Обычный 6 2 2 2 2 2 4 2" xfId="830"/>
    <cellStyle name="Обычный 6 2 2 2 2 2 4 3" xfId="1351"/>
    <cellStyle name="Обычный 6 2 2 2 2 2 5" xfId="480"/>
    <cellStyle name="Обычный 6 2 2 2 2 2 5 2" xfId="1001"/>
    <cellStyle name="Обычный 6 2 2 2 2 2 5 3" xfId="1522"/>
    <cellStyle name="Обычный 6 2 2 2 2 2 6" xfId="659"/>
    <cellStyle name="Обычный 6 2 2 2 2 2 7" xfId="1180"/>
    <cellStyle name="Обычный 6 2 2 2 2 3" xfId="140"/>
    <cellStyle name="Обычный 6 2 2 2 2 3 2" xfId="312"/>
    <cellStyle name="Обычный 6 2 2 2 2 3 2 2" xfId="833"/>
    <cellStyle name="Обычный 6 2 2 2 2 3 2 3" xfId="1354"/>
    <cellStyle name="Обычный 6 2 2 2 2 3 3" xfId="483"/>
    <cellStyle name="Обычный 6 2 2 2 2 3 3 2" xfId="1004"/>
    <cellStyle name="Обычный 6 2 2 2 2 3 3 3" xfId="1525"/>
    <cellStyle name="Обычный 6 2 2 2 2 3 4" xfId="662"/>
    <cellStyle name="Обычный 6 2 2 2 2 3 5" xfId="1183"/>
    <cellStyle name="Обычный 6 2 2 2 2 4" xfId="141"/>
    <cellStyle name="Обычный 6 2 2 2 2 4 2" xfId="313"/>
    <cellStyle name="Обычный 6 2 2 2 2 4 2 2" xfId="834"/>
    <cellStyle name="Обычный 6 2 2 2 2 4 2 3" xfId="1355"/>
    <cellStyle name="Обычный 6 2 2 2 2 4 3" xfId="484"/>
    <cellStyle name="Обычный 6 2 2 2 2 4 3 2" xfId="1005"/>
    <cellStyle name="Обычный 6 2 2 2 2 4 3 3" xfId="1526"/>
    <cellStyle name="Обычный 6 2 2 2 2 4 4" xfId="663"/>
    <cellStyle name="Обычный 6 2 2 2 2 4 5" xfId="1184"/>
    <cellStyle name="Обычный 6 2 2 2 2 5" xfId="305"/>
    <cellStyle name="Обычный 6 2 2 2 2 5 2" xfId="826"/>
    <cellStyle name="Обычный 6 2 2 2 2 5 3" xfId="1347"/>
    <cellStyle name="Обычный 6 2 2 2 2 6" xfId="476"/>
    <cellStyle name="Обычный 6 2 2 2 2 6 2" xfId="997"/>
    <cellStyle name="Обычный 6 2 2 2 2 6 3" xfId="1518"/>
    <cellStyle name="Обычный 6 2 2 2 2 7" xfId="655"/>
    <cellStyle name="Обычный 6 2 2 2 2 8" xfId="1176"/>
    <cellStyle name="Обычный 6 2 2 2 3" xfId="135"/>
    <cellStyle name="Обычный 6 2 2 2 3 2" xfId="142"/>
    <cellStyle name="Обычный 6 2 2 2 3 2 2" xfId="314"/>
    <cellStyle name="Обычный 6 2 2 2 3 2 2 2" xfId="835"/>
    <cellStyle name="Обычный 6 2 2 2 3 2 2 3" xfId="1356"/>
    <cellStyle name="Обычный 6 2 2 2 3 2 3" xfId="485"/>
    <cellStyle name="Обычный 6 2 2 2 3 2 3 2" xfId="1006"/>
    <cellStyle name="Обычный 6 2 2 2 3 2 3 3" xfId="1527"/>
    <cellStyle name="Обычный 6 2 2 2 3 2 4" xfId="664"/>
    <cellStyle name="Обычный 6 2 2 2 3 2 5" xfId="1185"/>
    <cellStyle name="Обычный 6 2 2 2 3 3" xfId="143"/>
    <cellStyle name="Обычный 6 2 2 2 3 3 2" xfId="315"/>
    <cellStyle name="Обычный 6 2 2 2 3 3 2 2" xfId="836"/>
    <cellStyle name="Обычный 6 2 2 2 3 3 2 3" xfId="1357"/>
    <cellStyle name="Обычный 6 2 2 2 3 3 3" xfId="486"/>
    <cellStyle name="Обычный 6 2 2 2 3 3 3 2" xfId="1007"/>
    <cellStyle name="Обычный 6 2 2 2 3 3 3 3" xfId="1528"/>
    <cellStyle name="Обычный 6 2 2 2 3 3 4" xfId="665"/>
    <cellStyle name="Обычный 6 2 2 2 3 3 5" xfId="1186"/>
    <cellStyle name="Обычный 6 2 2 2 3 4" xfId="307"/>
    <cellStyle name="Обычный 6 2 2 2 3 4 2" xfId="828"/>
    <cellStyle name="Обычный 6 2 2 2 3 4 3" xfId="1349"/>
    <cellStyle name="Обычный 6 2 2 2 3 5" xfId="478"/>
    <cellStyle name="Обычный 6 2 2 2 3 5 2" xfId="999"/>
    <cellStyle name="Обычный 6 2 2 2 3 5 3" xfId="1520"/>
    <cellStyle name="Обычный 6 2 2 2 3 6" xfId="657"/>
    <cellStyle name="Обычный 6 2 2 2 3 7" xfId="1178"/>
    <cellStyle name="Обычный 6 2 2 2 4" xfId="144"/>
    <cellStyle name="Обычный 6 2 2 2 4 2" xfId="316"/>
    <cellStyle name="Обычный 6 2 2 2 4 2 2" xfId="837"/>
    <cellStyle name="Обычный 6 2 2 2 4 2 3" xfId="1358"/>
    <cellStyle name="Обычный 6 2 2 2 4 3" xfId="487"/>
    <cellStyle name="Обычный 6 2 2 2 4 3 2" xfId="1008"/>
    <cellStyle name="Обычный 6 2 2 2 4 3 3" xfId="1529"/>
    <cellStyle name="Обычный 6 2 2 2 4 4" xfId="666"/>
    <cellStyle name="Обычный 6 2 2 2 4 5" xfId="1187"/>
    <cellStyle name="Обычный 6 2 2 2 5" xfId="145"/>
    <cellStyle name="Обычный 6 2 2 2 5 2" xfId="317"/>
    <cellStyle name="Обычный 6 2 2 2 5 2 2" xfId="838"/>
    <cellStyle name="Обычный 6 2 2 2 5 2 3" xfId="1359"/>
    <cellStyle name="Обычный 6 2 2 2 5 3" xfId="488"/>
    <cellStyle name="Обычный 6 2 2 2 5 3 2" xfId="1009"/>
    <cellStyle name="Обычный 6 2 2 2 5 3 3" xfId="1530"/>
    <cellStyle name="Обычный 6 2 2 2 5 4" xfId="667"/>
    <cellStyle name="Обычный 6 2 2 2 5 5" xfId="1188"/>
    <cellStyle name="Обычный 6 2 2 2 6" xfId="288"/>
    <cellStyle name="Обычный 6 2 2 2 6 2" xfId="809"/>
    <cellStyle name="Обычный 6 2 2 2 6 3" xfId="1330"/>
    <cellStyle name="Обычный 6 2 2 2 7" xfId="459"/>
    <cellStyle name="Обычный 6 2 2 2 7 2" xfId="980"/>
    <cellStyle name="Обычный 6 2 2 2 7 3" xfId="1501"/>
    <cellStyle name="Обычный 6 2 2 2 8" xfId="638"/>
    <cellStyle name="Обычный 6 2 2 2 9" xfId="11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0"/>
    <cellStyle name="Обычный 6 2 2 3 2 2 2 3" xfId="1361"/>
    <cellStyle name="Обычный 6 2 2 3 2 2 3" xfId="490"/>
    <cellStyle name="Обычный 6 2 2 3 2 2 3 2" xfId="1011"/>
    <cellStyle name="Обычный 6 2 2 3 2 2 3 3" xfId="1532"/>
    <cellStyle name="Обычный 6 2 2 3 2 2 4" xfId="669"/>
    <cellStyle name="Обычный 6 2 2 3 2 2 5" xfId="1190"/>
    <cellStyle name="Обычный 6 2 2 3 2 3" xfId="148"/>
    <cellStyle name="Обычный 6 2 2 3 2 3 2" xfId="320"/>
    <cellStyle name="Обычный 6 2 2 3 2 3 2 2" xfId="841"/>
    <cellStyle name="Обычный 6 2 2 3 2 3 2 3" xfId="1362"/>
    <cellStyle name="Обычный 6 2 2 3 2 3 3" xfId="491"/>
    <cellStyle name="Обычный 6 2 2 3 2 3 3 2" xfId="1012"/>
    <cellStyle name="Обычный 6 2 2 3 2 3 3 3" xfId="1533"/>
    <cellStyle name="Обычный 6 2 2 3 2 3 4" xfId="670"/>
    <cellStyle name="Обычный 6 2 2 3 2 3 5" xfId="1191"/>
    <cellStyle name="Обычный 6 2 2 3 2 4" xfId="318"/>
    <cellStyle name="Обычный 6 2 2 3 2 4 2" xfId="839"/>
    <cellStyle name="Обычный 6 2 2 3 2 4 3" xfId="1360"/>
    <cellStyle name="Обычный 6 2 2 3 2 5" xfId="489"/>
    <cellStyle name="Обычный 6 2 2 3 2 5 2" xfId="1010"/>
    <cellStyle name="Обычный 6 2 2 3 2 5 3" xfId="1531"/>
    <cellStyle name="Обычный 6 2 2 3 2 6" xfId="668"/>
    <cellStyle name="Обычный 6 2 2 3 2 7" xfId="1189"/>
    <cellStyle name="Обычный 6 2 2 3 3" xfId="149"/>
    <cellStyle name="Обычный 6 2 2 3 3 2" xfId="321"/>
    <cellStyle name="Обычный 6 2 2 3 3 2 2" xfId="842"/>
    <cellStyle name="Обычный 6 2 2 3 3 2 3" xfId="1363"/>
    <cellStyle name="Обычный 6 2 2 3 3 3" xfId="492"/>
    <cellStyle name="Обычный 6 2 2 3 3 3 2" xfId="1013"/>
    <cellStyle name="Обычный 6 2 2 3 3 3 3" xfId="1534"/>
    <cellStyle name="Обычный 6 2 2 3 3 4" xfId="671"/>
    <cellStyle name="Обычный 6 2 2 3 3 5" xfId="1192"/>
    <cellStyle name="Обычный 6 2 2 3 4" xfId="150"/>
    <cellStyle name="Обычный 6 2 2 3 4 2" xfId="322"/>
    <cellStyle name="Обычный 6 2 2 3 4 2 2" xfId="843"/>
    <cellStyle name="Обычный 6 2 2 3 4 2 3" xfId="1364"/>
    <cellStyle name="Обычный 6 2 2 3 4 3" xfId="493"/>
    <cellStyle name="Обычный 6 2 2 3 4 3 2" xfId="1014"/>
    <cellStyle name="Обычный 6 2 2 3 4 3 3" xfId="1535"/>
    <cellStyle name="Обычный 6 2 2 3 4 4" xfId="672"/>
    <cellStyle name="Обычный 6 2 2 3 4 5" xfId="1193"/>
    <cellStyle name="Обычный 6 2 2 3 5" xfId="300"/>
    <cellStyle name="Обычный 6 2 2 3 5 2" xfId="821"/>
    <cellStyle name="Обычный 6 2 2 3 5 3" xfId="1342"/>
    <cellStyle name="Обычный 6 2 2 3 6" xfId="471"/>
    <cellStyle name="Обычный 6 2 2 3 6 2" xfId="992"/>
    <cellStyle name="Обычный 6 2 2 3 6 3" xfId="1513"/>
    <cellStyle name="Обычный 6 2 2 3 7" xfId="650"/>
    <cellStyle name="Обычный 6 2 2 3 8" xfId="11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5"/>
    <cellStyle name="Обычный 6 2 2 4 2 2 2 3" xfId="1366"/>
    <cellStyle name="Обычный 6 2 2 4 2 2 3" xfId="495"/>
    <cellStyle name="Обычный 6 2 2 4 2 2 3 2" xfId="1016"/>
    <cellStyle name="Обычный 6 2 2 4 2 2 3 3" xfId="1537"/>
    <cellStyle name="Обычный 6 2 2 4 2 2 4" xfId="674"/>
    <cellStyle name="Обычный 6 2 2 4 2 2 5" xfId="1195"/>
    <cellStyle name="Обычный 6 2 2 4 2 3" xfId="153"/>
    <cellStyle name="Обычный 6 2 2 4 2 3 2" xfId="325"/>
    <cellStyle name="Обычный 6 2 2 4 2 3 2 2" xfId="846"/>
    <cellStyle name="Обычный 6 2 2 4 2 3 2 3" xfId="1367"/>
    <cellStyle name="Обычный 6 2 2 4 2 3 3" xfId="496"/>
    <cellStyle name="Обычный 6 2 2 4 2 3 3 2" xfId="1017"/>
    <cellStyle name="Обычный 6 2 2 4 2 3 3 3" xfId="1538"/>
    <cellStyle name="Обычный 6 2 2 4 2 3 4" xfId="675"/>
    <cellStyle name="Обычный 6 2 2 4 2 3 5" xfId="1196"/>
    <cellStyle name="Обычный 6 2 2 4 2 4" xfId="323"/>
    <cellStyle name="Обычный 6 2 2 4 2 4 2" xfId="844"/>
    <cellStyle name="Обычный 6 2 2 4 2 4 3" xfId="1365"/>
    <cellStyle name="Обычный 6 2 2 4 2 5" xfId="494"/>
    <cellStyle name="Обычный 6 2 2 4 2 5 2" xfId="1015"/>
    <cellStyle name="Обычный 6 2 2 4 2 5 3" xfId="1536"/>
    <cellStyle name="Обычный 6 2 2 4 2 6" xfId="673"/>
    <cellStyle name="Обычный 6 2 2 4 2 7" xfId="1194"/>
    <cellStyle name="Обычный 6 2 2 4 3" xfId="154"/>
    <cellStyle name="Обычный 6 2 2 4 3 2" xfId="326"/>
    <cellStyle name="Обычный 6 2 2 4 3 2 2" xfId="847"/>
    <cellStyle name="Обычный 6 2 2 4 3 2 3" xfId="1368"/>
    <cellStyle name="Обычный 6 2 2 4 3 3" xfId="497"/>
    <cellStyle name="Обычный 6 2 2 4 3 3 2" xfId="1018"/>
    <cellStyle name="Обычный 6 2 2 4 3 3 3" xfId="1539"/>
    <cellStyle name="Обычный 6 2 2 4 3 4" xfId="676"/>
    <cellStyle name="Обычный 6 2 2 4 3 5" xfId="1197"/>
    <cellStyle name="Обычный 6 2 2 4 4" xfId="155"/>
    <cellStyle name="Обычный 6 2 2 4 4 2" xfId="327"/>
    <cellStyle name="Обычный 6 2 2 4 4 2 2" xfId="848"/>
    <cellStyle name="Обычный 6 2 2 4 4 2 3" xfId="1369"/>
    <cellStyle name="Обычный 6 2 2 4 4 3" xfId="498"/>
    <cellStyle name="Обычный 6 2 2 4 4 3 2" xfId="1019"/>
    <cellStyle name="Обычный 6 2 2 4 4 3 3" xfId="1540"/>
    <cellStyle name="Обычный 6 2 2 4 4 4" xfId="677"/>
    <cellStyle name="Обычный 6 2 2 4 4 5" xfId="1198"/>
    <cellStyle name="Обычный 6 2 2 4 5" xfId="293"/>
    <cellStyle name="Обычный 6 2 2 4 5 2" xfId="814"/>
    <cellStyle name="Обычный 6 2 2 4 5 3" xfId="1335"/>
    <cellStyle name="Обычный 6 2 2 4 6" xfId="464"/>
    <cellStyle name="Обычный 6 2 2 4 6 2" xfId="985"/>
    <cellStyle name="Обычный 6 2 2 4 6 3" xfId="1506"/>
    <cellStyle name="Обычный 6 2 2 4 7" xfId="643"/>
    <cellStyle name="Обычный 6 2 2 4 8" xfId="1164"/>
    <cellStyle name="Обычный 6 2 2 5" xfId="156"/>
    <cellStyle name="Обычный 6 2 2 5 2" xfId="157"/>
    <cellStyle name="Обычный 6 2 2 5 2 2" xfId="329"/>
    <cellStyle name="Обычный 6 2 2 5 2 2 2" xfId="850"/>
    <cellStyle name="Обычный 6 2 2 5 2 2 3" xfId="1371"/>
    <cellStyle name="Обычный 6 2 2 5 2 3" xfId="500"/>
    <cellStyle name="Обычный 6 2 2 5 2 3 2" xfId="1021"/>
    <cellStyle name="Обычный 6 2 2 5 2 3 3" xfId="1542"/>
    <cellStyle name="Обычный 6 2 2 5 2 4" xfId="679"/>
    <cellStyle name="Обычный 6 2 2 5 2 5" xfId="1200"/>
    <cellStyle name="Обычный 6 2 2 5 3" xfId="158"/>
    <cellStyle name="Обычный 6 2 2 5 3 2" xfId="330"/>
    <cellStyle name="Обычный 6 2 2 5 3 2 2" xfId="851"/>
    <cellStyle name="Обычный 6 2 2 5 3 2 3" xfId="1372"/>
    <cellStyle name="Обычный 6 2 2 5 3 3" xfId="501"/>
    <cellStyle name="Обычный 6 2 2 5 3 3 2" xfId="1022"/>
    <cellStyle name="Обычный 6 2 2 5 3 3 3" xfId="1543"/>
    <cellStyle name="Обычный 6 2 2 5 3 4" xfId="680"/>
    <cellStyle name="Обычный 6 2 2 5 3 5" xfId="1201"/>
    <cellStyle name="Обычный 6 2 2 5 4" xfId="328"/>
    <cellStyle name="Обычный 6 2 2 5 4 2" xfId="849"/>
    <cellStyle name="Обычный 6 2 2 5 4 3" xfId="1370"/>
    <cellStyle name="Обычный 6 2 2 5 5" xfId="499"/>
    <cellStyle name="Обычный 6 2 2 5 5 2" xfId="1020"/>
    <cellStyle name="Обычный 6 2 2 5 5 3" xfId="1541"/>
    <cellStyle name="Обычный 6 2 2 5 6" xfId="678"/>
    <cellStyle name="Обычный 6 2 2 5 7" xfId="1199"/>
    <cellStyle name="Обычный 6 2 2 6" xfId="159"/>
    <cellStyle name="Обычный 6 2 2 6 2" xfId="331"/>
    <cellStyle name="Обычный 6 2 2 6 2 2" xfId="852"/>
    <cellStyle name="Обычный 6 2 2 6 2 3" xfId="1373"/>
    <cellStyle name="Обычный 6 2 2 6 3" xfId="502"/>
    <cellStyle name="Обычный 6 2 2 6 3 2" xfId="1023"/>
    <cellStyle name="Обычный 6 2 2 6 3 3" xfId="1544"/>
    <cellStyle name="Обычный 6 2 2 6 4" xfId="681"/>
    <cellStyle name="Обычный 6 2 2 6 5" xfId="1202"/>
    <cellStyle name="Обычный 6 2 2 7" xfId="160"/>
    <cellStyle name="Обычный 6 2 2 7 2" xfId="332"/>
    <cellStyle name="Обычный 6 2 2 7 2 2" xfId="853"/>
    <cellStyle name="Обычный 6 2 2 7 2 3" xfId="1374"/>
    <cellStyle name="Обычный 6 2 2 7 3" xfId="503"/>
    <cellStyle name="Обычный 6 2 2 7 3 2" xfId="1024"/>
    <cellStyle name="Обычный 6 2 2 7 3 3" xfId="1545"/>
    <cellStyle name="Обычный 6 2 2 7 4" xfId="682"/>
    <cellStyle name="Обычный 6 2 2 7 5" xfId="1203"/>
    <cellStyle name="Обычный 6 2 2 8" xfId="161"/>
    <cellStyle name="Обычный 6 2 2 8 2" xfId="333"/>
    <cellStyle name="Обычный 6 2 2 8 2 2" xfId="854"/>
    <cellStyle name="Обычный 6 2 2 8 2 3" xfId="1375"/>
    <cellStyle name="Обычный 6 2 2 8 3" xfId="504"/>
    <cellStyle name="Обычный 6 2 2 8 3 2" xfId="1025"/>
    <cellStyle name="Обычный 6 2 2 8 3 3" xfId="1546"/>
    <cellStyle name="Обычный 6 2 2 8 4" xfId="683"/>
    <cellStyle name="Обычный 6 2 2 8 5" xfId="1204"/>
    <cellStyle name="Обычный 6 2 2 9" xfId="110"/>
    <cellStyle name="Обычный 6 2 2 9 2" xfId="633"/>
    <cellStyle name="Обычный 6 2 2 9 3" xfId="1154"/>
    <cellStyle name="Обычный 6 2 3" xfId="101"/>
    <cellStyle name="Обычный 6 2 3 10" xfId="285"/>
    <cellStyle name="Обычный 6 2 3 10 2" xfId="806"/>
    <cellStyle name="Обычный 6 2 3 10 3" xfId="1327"/>
    <cellStyle name="Обычный 6 2 3 11" xfId="456"/>
    <cellStyle name="Обычный 6 2 3 11 2" xfId="977"/>
    <cellStyle name="Обычный 6 2 3 11 3" xfId="1498"/>
    <cellStyle name="Обычный 6 2 3 12" xfId="628"/>
    <cellStyle name="Обычный 6 2 3 13" xfId="1149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6"/>
    <cellStyle name="Обычный 6 2 3 2 2 2 2 2 3" xfId="1377"/>
    <cellStyle name="Обычный 6 2 3 2 2 2 2 3" xfId="506"/>
    <cellStyle name="Обычный 6 2 3 2 2 2 2 3 2" xfId="1027"/>
    <cellStyle name="Обычный 6 2 3 2 2 2 2 3 3" xfId="1548"/>
    <cellStyle name="Обычный 6 2 3 2 2 2 2 4" xfId="685"/>
    <cellStyle name="Обычный 6 2 3 2 2 2 2 5" xfId="1206"/>
    <cellStyle name="Обычный 6 2 3 2 2 2 3" xfId="164"/>
    <cellStyle name="Обычный 6 2 3 2 2 2 3 2" xfId="336"/>
    <cellStyle name="Обычный 6 2 3 2 2 2 3 2 2" xfId="857"/>
    <cellStyle name="Обычный 6 2 3 2 2 2 3 2 3" xfId="1378"/>
    <cellStyle name="Обычный 6 2 3 2 2 2 3 3" xfId="507"/>
    <cellStyle name="Обычный 6 2 3 2 2 2 3 3 2" xfId="1028"/>
    <cellStyle name="Обычный 6 2 3 2 2 2 3 3 3" xfId="1549"/>
    <cellStyle name="Обычный 6 2 3 2 2 2 3 4" xfId="686"/>
    <cellStyle name="Обычный 6 2 3 2 2 2 3 5" xfId="1207"/>
    <cellStyle name="Обычный 6 2 3 2 2 2 4" xfId="334"/>
    <cellStyle name="Обычный 6 2 3 2 2 2 4 2" xfId="855"/>
    <cellStyle name="Обычный 6 2 3 2 2 2 4 3" xfId="1376"/>
    <cellStyle name="Обычный 6 2 3 2 2 2 5" xfId="505"/>
    <cellStyle name="Обычный 6 2 3 2 2 2 5 2" xfId="1026"/>
    <cellStyle name="Обычный 6 2 3 2 2 2 5 3" xfId="1547"/>
    <cellStyle name="Обычный 6 2 3 2 2 2 6" xfId="684"/>
    <cellStyle name="Обычный 6 2 3 2 2 2 7" xfId="1205"/>
    <cellStyle name="Обычный 6 2 3 2 2 3" xfId="165"/>
    <cellStyle name="Обычный 6 2 3 2 2 3 2" xfId="337"/>
    <cellStyle name="Обычный 6 2 3 2 2 3 2 2" xfId="858"/>
    <cellStyle name="Обычный 6 2 3 2 2 3 2 3" xfId="1379"/>
    <cellStyle name="Обычный 6 2 3 2 2 3 3" xfId="508"/>
    <cellStyle name="Обычный 6 2 3 2 2 3 3 2" xfId="1029"/>
    <cellStyle name="Обычный 6 2 3 2 2 3 3 3" xfId="1550"/>
    <cellStyle name="Обычный 6 2 3 2 2 3 4" xfId="687"/>
    <cellStyle name="Обычный 6 2 3 2 2 3 5" xfId="1208"/>
    <cellStyle name="Обычный 6 2 3 2 2 4" xfId="166"/>
    <cellStyle name="Обычный 6 2 3 2 2 4 2" xfId="338"/>
    <cellStyle name="Обычный 6 2 3 2 2 4 2 2" xfId="859"/>
    <cellStyle name="Обычный 6 2 3 2 2 4 2 3" xfId="1380"/>
    <cellStyle name="Обычный 6 2 3 2 2 4 3" xfId="509"/>
    <cellStyle name="Обычный 6 2 3 2 2 4 3 2" xfId="1030"/>
    <cellStyle name="Обычный 6 2 3 2 2 4 3 3" xfId="1551"/>
    <cellStyle name="Обычный 6 2 3 2 2 4 4" xfId="688"/>
    <cellStyle name="Обычный 6 2 3 2 2 4 5" xfId="1209"/>
    <cellStyle name="Обычный 6 2 3 2 2 5" xfId="304"/>
    <cellStyle name="Обычный 6 2 3 2 2 5 2" xfId="825"/>
    <cellStyle name="Обычный 6 2 3 2 2 5 3" xfId="1346"/>
    <cellStyle name="Обычный 6 2 3 2 2 6" xfId="475"/>
    <cellStyle name="Обычный 6 2 3 2 2 6 2" xfId="996"/>
    <cellStyle name="Обычный 6 2 3 2 2 6 3" xfId="1517"/>
    <cellStyle name="Обычный 6 2 3 2 2 7" xfId="654"/>
    <cellStyle name="Обычный 6 2 3 2 2 8" xfId="1175"/>
    <cellStyle name="Обычный 6 2 3 2 3" xfId="134"/>
    <cellStyle name="Обычный 6 2 3 2 3 2" xfId="167"/>
    <cellStyle name="Обычный 6 2 3 2 3 2 2" xfId="339"/>
    <cellStyle name="Обычный 6 2 3 2 3 2 2 2" xfId="860"/>
    <cellStyle name="Обычный 6 2 3 2 3 2 2 3" xfId="1381"/>
    <cellStyle name="Обычный 6 2 3 2 3 2 3" xfId="510"/>
    <cellStyle name="Обычный 6 2 3 2 3 2 3 2" xfId="1031"/>
    <cellStyle name="Обычный 6 2 3 2 3 2 3 3" xfId="1552"/>
    <cellStyle name="Обычный 6 2 3 2 3 2 4" xfId="689"/>
    <cellStyle name="Обычный 6 2 3 2 3 2 5" xfId="1210"/>
    <cellStyle name="Обычный 6 2 3 2 3 3" xfId="168"/>
    <cellStyle name="Обычный 6 2 3 2 3 3 2" xfId="340"/>
    <cellStyle name="Обычный 6 2 3 2 3 3 2 2" xfId="861"/>
    <cellStyle name="Обычный 6 2 3 2 3 3 2 3" xfId="1382"/>
    <cellStyle name="Обычный 6 2 3 2 3 3 3" xfId="511"/>
    <cellStyle name="Обычный 6 2 3 2 3 3 3 2" xfId="1032"/>
    <cellStyle name="Обычный 6 2 3 2 3 3 3 3" xfId="1553"/>
    <cellStyle name="Обычный 6 2 3 2 3 3 4" xfId="690"/>
    <cellStyle name="Обычный 6 2 3 2 3 3 5" xfId="1211"/>
    <cellStyle name="Обычный 6 2 3 2 3 4" xfId="306"/>
    <cellStyle name="Обычный 6 2 3 2 3 4 2" xfId="827"/>
    <cellStyle name="Обычный 6 2 3 2 3 4 3" xfId="1348"/>
    <cellStyle name="Обычный 6 2 3 2 3 5" xfId="477"/>
    <cellStyle name="Обычный 6 2 3 2 3 5 2" xfId="998"/>
    <cellStyle name="Обычный 6 2 3 2 3 5 3" xfId="1519"/>
    <cellStyle name="Обычный 6 2 3 2 3 6" xfId="656"/>
    <cellStyle name="Обычный 6 2 3 2 3 7" xfId="1177"/>
    <cellStyle name="Обычный 6 2 3 2 4" xfId="169"/>
    <cellStyle name="Обычный 6 2 3 2 4 2" xfId="341"/>
    <cellStyle name="Обычный 6 2 3 2 4 2 2" xfId="862"/>
    <cellStyle name="Обычный 6 2 3 2 4 2 3" xfId="1383"/>
    <cellStyle name="Обычный 6 2 3 2 4 3" xfId="512"/>
    <cellStyle name="Обычный 6 2 3 2 4 3 2" xfId="1033"/>
    <cellStyle name="Обычный 6 2 3 2 4 3 3" xfId="1554"/>
    <cellStyle name="Обычный 6 2 3 2 4 4" xfId="691"/>
    <cellStyle name="Обычный 6 2 3 2 4 5" xfId="1212"/>
    <cellStyle name="Обычный 6 2 3 2 5" xfId="170"/>
    <cellStyle name="Обычный 6 2 3 2 5 2" xfId="342"/>
    <cellStyle name="Обычный 6 2 3 2 5 2 2" xfId="863"/>
    <cellStyle name="Обычный 6 2 3 2 5 2 3" xfId="1384"/>
    <cellStyle name="Обычный 6 2 3 2 5 3" xfId="513"/>
    <cellStyle name="Обычный 6 2 3 2 5 3 2" xfId="1034"/>
    <cellStyle name="Обычный 6 2 3 2 5 3 3" xfId="1555"/>
    <cellStyle name="Обычный 6 2 3 2 5 4" xfId="692"/>
    <cellStyle name="Обычный 6 2 3 2 5 5" xfId="1213"/>
    <cellStyle name="Обычный 6 2 3 2 6" xfId="287"/>
    <cellStyle name="Обычный 6 2 3 2 6 2" xfId="808"/>
    <cellStyle name="Обычный 6 2 3 2 6 3" xfId="1329"/>
    <cellStyle name="Обычный 6 2 3 2 7" xfId="458"/>
    <cellStyle name="Обычный 6 2 3 2 7 2" xfId="979"/>
    <cellStyle name="Обычный 6 2 3 2 7 3" xfId="1500"/>
    <cellStyle name="Обычный 6 2 3 2 8" xfId="637"/>
    <cellStyle name="Обычный 6 2 3 2 9" xfId="11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5"/>
    <cellStyle name="Обычный 6 2 3 3 2 2 2 3" xfId="1386"/>
    <cellStyle name="Обычный 6 2 3 3 2 2 3" xfId="515"/>
    <cellStyle name="Обычный 6 2 3 3 2 2 3 2" xfId="1036"/>
    <cellStyle name="Обычный 6 2 3 3 2 2 3 3" xfId="1557"/>
    <cellStyle name="Обычный 6 2 3 3 2 2 4" xfId="694"/>
    <cellStyle name="Обычный 6 2 3 3 2 2 5" xfId="1215"/>
    <cellStyle name="Обычный 6 2 3 3 2 3" xfId="173"/>
    <cellStyle name="Обычный 6 2 3 3 2 3 2" xfId="345"/>
    <cellStyle name="Обычный 6 2 3 3 2 3 2 2" xfId="866"/>
    <cellStyle name="Обычный 6 2 3 3 2 3 2 3" xfId="1387"/>
    <cellStyle name="Обычный 6 2 3 3 2 3 3" xfId="516"/>
    <cellStyle name="Обычный 6 2 3 3 2 3 3 2" xfId="1037"/>
    <cellStyle name="Обычный 6 2 3 3 2 3 3 3" xfId="1558"/>
    <cellStyle name="Обычный 6 2 3 3 2 3 4" xfId="695"/>
    <cellStyle name="Обычный 6 2 3 3 2 3 5" xfId="1216"/>
    <cellStyle name="Обычный 6 2 3 3 2 4" xfId="343"/>
    <cellStyle name="Обычный 6 2 3 3 2 4 2" xfId="864"/>
    <cellStyle name="Обычный 6 2 3 3 2 4 3" xfId="1385"/>
    <cellStyle name="Обычный 6 2 3 3 2 5" xfId="514"/>
    <cellStyle name="Обычный 6 2 3 3 2 5 2" xfId="1035"/>
    <cellStyle name="Обычный 6 2 3 3 2 5 3" xfId="1556"/>
    <cellStyle name="Обычный 6 2 3 3 2 6" xfId="693"/>
    <cellStyle name="Обычный 6 2 3 3 2 7" xfId="1214"/>
    <cellStyle name="Обычный 6 2 3 3 3" xfId="174"/>
    <cellStyle name="Обычный 6 2 3 3 3 2" xfId="346"/>
    <cellStyle name="Обычный 6 2 3 3 3 2 2" xfId="867"/>
    <cellStyle name="Обычный 6 2 3 3 3 2 3" xfId="1388"/>
    <cellStyle name="Обычный 6 2 3 3 3 3" xfId="517"/>
    <cellStyle name="Обычный 6 2 3 3 3 3 2" xfId="1038"/>
    <cellStyle name="Обычный 6 2 3 3 3 3 3" xfId="1559"/>
    <cellStyle name="Обычный 6 2 3 3 3 4" xfId="696"/>
    <cellStyle name="Обычный 6 2 3 3 3 5" xfId="1217"/>
    <cellStyle name="Обычный 6 2 3 3 4" xfId="175"/>
    <cellStyle name="Обычный 6 2 3 3 4 2" xfId="347"/>
    <cellStyle name="Обычный 6 2 3 3 4 2 2" xfId="868"/>
    <cellStyle name="Обычный 6 2 3 3 4 2 3" xfId="1389"/>
    <cellStyle name="Обычный 6 2 3 3 4 3" xfId="518"/>
    <cellStyle name="Обычный 6 2 3 3 4 3 2" xfId="1039"/>
    <cellStyle name="Обычный 6 2 3 3 4 3 3" xfId="1560"/>
    <cellStyle name="Обычный 6 2 3 3 4 4" xfId="697"/>
    <cellStyle name="Обычный 6 2 3 3 4 5" xfId="1218"/>
    <cellStyle name="Обычный 6 2 3 3 5" xfId="302"/>
    <cellStyle name="Обычный 6 2 3 3 5 2" xfId="823"/>
    <cellStyle name="Обычный 6 2 3 3 5 3" xfId="1344"/>
    <cellStyle name="Обычный 6 2 3 3 6" xfId="473"/>
    <cellStyle name="Обычный 6 2 3 3 6 2" xfId="994"/>
    <cellStyle name="Обычный 6 2 3 3 6 3" xfId="1515"/>
    <cellStyle name="Обычный 6 2 3 3 7" xfId="652"/>
    <cellStyle name="Обычный 6 2 3 3 8" xfId="11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0"/>
    <cellStyle name="Обычный 6 2 3 4 2 2 2 3" xfId="1391"/>
    <cellStyle name="Обычный 6 2 3 4 2 2 3" xfId="520"/>
    <cellStyle name="Обычный 6 2 3 4 2 2 3 2" xfId="1041"/>
    <cellStyle name="Обычный 6 2 3 4 2 2 3 3" xfId="1562"/>
    <cellStyle name="Обычный 6 2 3 4 2 2 4" xfId="699"/>
    <cellStyle name="Обычный 6 2 3 4 2 2 5" xfId="1220"/>
    <cellStyle name="Обычный 6 2 3 4 2 3" xfId="178"/>
    <cellStyle name="Обычный 6 2 3 4 2 3 2" xfId="350"/>
    <cellStyle name="Обычный 6 2 3 4 2 3 2 2" xfId="871"/>
    <cellStyle name="Обычный 6 2 3 4 2 3 2 3" xfId="1392"/>
    <cellStyle name="Обычный 6 2 3 4 2 3 3" xfId="521"/>
    <cellStyle name="Обычный 6 2 3 4 2 3 3 2" xfId="1042"/>
    <cellStyle name="Обычный 6 2 3 4 2 3 3 3" xfId="1563"/>
    <cellStyle name="Обычный 6 2 3 4 2 3 4" xfId="700"/>
    <cellStyle name="Обычный 6 2 3 4 2 3 5" xfId="1221"/>
    <cellStyle name="Обычный 6 2 3 4 2 4" xfId="348"/>
    <cellStyle name="Обычный 6 2 3 4 2 4 2" xfId="869"/>
    <cellStyle name="Обычный 6 2 3 4 2 4 3" xfId="1390"/>
    <cellStyle name="Обычный 6 2 3 4 2 5" xfId="519"/>
    <cellStyle name="Обычный 6 2 3 4 2 5 2" xfId="1040"/>
    <cellStyle name="Обычный 6 2 3 4 2 5 3" xfId="1561"/>
    <cellStyle name="Обычный 6 2 3 4 2 6" xfId="698"/>
    <cellStyle name="Обычный 6 2 3 4 2 7" xfId="1219"/>
    <cellStyle name="Обычный 6 2 3 4 3" xfId="179"/>
    <cellStyle name="Обычный 6 2 3 4 3 2" xfId="351"/>
    <cellStyle name="Обычный 6 2 3 4 3 2 2" xfId="872"/>
    <cellStyle name="Обычный 6 2 3 4 3 2 3" xfId="1393"/>
    <cellStyle name="Обычный 6 2 3 4 3 3" xfId="522"/>
    <cellStyle name="Обычный 6 2 3 4 3 3 2" xfId="1043"/>
    <cellStyle name="Обычный 6 2 3 4 3 3 3" xfId="1564"/>
    <cellStyle name="Обычный 6 2 3 4 3 4" xfId="701"/>
    <cellStyle name="Обычный 6 2 3 4 3 5" xfId="1222"/>
    <cellStyle name="Обычный 6 2 3 4 4" xfId="180"/>
    <cellStyle name="Обычный 6 2 3 4 4 2" xfId="352"/>
    <cellStyle name="Обычный 6 2 3 4 4 2 2" xfId="873"/>
    <cellStyle name="Обычный 6 2 3 4 4 2 3" xfId="1394"/>
    <cellStyle name="Обычный 6 2 3 4 4 3" xfId="523"/>
    <cellStyle name="Обычный 6 2 3 4 4 3 2" xfId="1044"/>
    <cellStyle name="Обычный 6 2 3 4 4 3 3" xfId="1565"/>
    <cellStyle name="Обычный 6 2 3 4 4 4" xfId="702"/>
    <cellStyle name="Обычный 6 2 3 4 4 5" xfId="1223"/>
    <cellStyle name="Обычный 6 2 3 4 5" xfId="295"/>
    <cellStyle name="Обычный 6 2 3 4 5 2" xfId="816"/>
    <cellStyle name="Обычный 6 2 3 4 5 3" xfId="1337"/>
    <cellStyle name="Обычный 6 2 3 4 6" xfId="466"/>
    <cellStyle name="Обычный 6 2 3 4 6 2" xfId="987"/>
    <cellStyle name="Обычный 6 2 3 4 6 3" xfId="1508"/>
    <cellStyle name="Обычный 6 2 3 4 7" xfId="645"/>
    <cellStyle name="Обычный 6 2 3 4 8" xfId="1166"/>
    <cellStyle name="Обычный 6 2 3 5" xfId="181"/>
    <cellStyle name="Обычный 6 2 3 5 2" xfId="182"/>
    <cellStyle name="Обычный 6 2 3 5 2 2" xfId="354"/>
    <cellStyle name="Обычный 6 2 3 5 2 2 2" xfId="875"/>
    <cellStyle name="Обычный 6 2 3 5 2 2 3" xfId="1396"/>
    <cellStyle name="Обычный 6 2 3 5 2 3" xfId="525"/>
    <cellStyle name="Обычный 6 2 3 5 2 3 2" xfId="1046"/>
    <cellStyle name="Обычный 6 2 3 5 2 3 3" xfId="1567"/>
    <cellStyle name="Обычный 6 2 3 5 2 4" xfId="704"/>
    <cellStyle name="Обычный 6 2 3 5 2 5" xfId="1225"/>
    <cellStyle name="Обычный 6 2 3 5 3" xfId="183"/>
    <cellStyle name="Обычный 6 2 3 5 3 2" xfId="355"/>
    <cellStyle name="Обычный 6 2 3 5 3 2 2" xfId="876"/>
    <cellStyle name="Обычный 6 2 3 5 3 2 3" xfId="1397"/>
    <cellStyle name="Обычный 6 2 3 5 3 3" xfId="526"/>
    <cellStyle name="Обычный 6 2 3 5 3 3 2" xfId="1047"/>
    <cellStyle name="Обычный 6 2 3 5 3 3 3" xfId="1568"/>
    <cellStyle name="Обычный 6 2 3 5 3 4" xfId="705"/>
    <cellStyle name="Обычный 6 2 3 5 3 5" xfId="1226"/>
    <cellStyle name="Обычный 6 2 3 5 4" xfId="353"/>
    <cellStyle name="Обычный 6 2 3 5 4 2" xfId="874"/>
    <cellStyle name="Обычный 6 2 3 5 4 3" xfId="1395"/>
    <cellStyle name="Обычный 6 2 3 5 5" xfId="524"/>
    <cellStyle name="Обычный 6 2 3 5 5 2" xfId="1045"/>
    <cellStyle name="Обычный 6 2 3 5 5 3" xfId="1566"/>
    <cellStyle name="Обычный 6 2 3 5 6" xfId="703"/>
    <cellStyle name="Обычный 6 2 3 5 7" xfId="1224"/>
    <cellStyle name="Обычный 6 2 3 6" xfId="184"/>
    <cellStyle name="Обычный 6 2 3 6 2" xfId="356"/>
    <cellStyle name="Обычный 6 2 3 6 2 2" xfId="877"/>
    <cellStyle name="Обычный 6 2 3 6 2 3" xfId="1398"/>
    <cellStyle name="Обычный 6 2 3 6 3" xfId="527"/>
    <cellStyle name="Обычный 6 2 3 6 3 2" xfId="1048"/>
    <cellStyle name="Обычный 6 2 3 6 3 3" xfId="1569"/>
    <cellStyle name="Обычный 6 2 3 6 4" xfId="706"/>
    <cellStyle name="Обычный 6 2 3 6 5" xfId="1227"/>
    <cellStyle name="Обычный 6 2 3 7" xfId="185"/>
    <cellStyle name="Обычный 6 2 3 7 2" xfId="357"/>
    <cellStyle name="Обычный 6 2 3 7 2 2" xfId="878"/>
    <cellStyle name="Обычный 6 2 3 7 2 3" xfId="1399"/>
    <cellStyle name="Обычный 6 2 3 7 3" xfId="528"/>
    <cellStyle name="Обычный 6 2 3 7 3 2" xfId="1049"/>
    <cellStyle name="Обычный 6 2 3 7 3 3" xfId="1570"/>
    <cellStyle name="Обычный 6 2 3 7 4" xfId="707"/>
    <cellStyle name="Обычный 6 2 3 7 5" xfId="1228"/>
    <cellStyle name="Обычный 6 2 3 8" xfId="186"/>
    <cellStyle name="Обычный 6 2 3 8 2" xfId="358"/>
    <cellStyle name="Обычный 6 2 3 8 2 2" xfId="879"/>
    <cellStyle name="Обычный 6 2 3 8 2 3" xfId="1400"/>
    <cellStyle name="Обычный 6 2 3 8 3" xfId="529"/>
    <cellStyle name="Обычный 6 2 3 8 3 2" xfId="1050"/>
    <cellStyle name="Обычный 6 2 3 8 3 3" xfId="1571"/>
    <cellStyle name="Обычный 6 2 3 8 4" xfId="708"/>
    <cellStyle name="Обычный 6 2 3 8 5" xfId="1229"/>
    <cellStyle name="Обычный 6 2 3 9" xfId="112"/>
    <cellStyle name="Обычный 6 2 3 9 2" xfId="635"/>
    <cellStyle name="Обычный 6 2 3 9 3" xfId="1156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1"/>
    <cellStyle name="Обычный 6 2 4 2 2 2 3" xfId="1402"/>
    <cellStyle name="Обычный 6 2 4 2 2 3" xfId="531"/>
    <cellStyle name="Обычный 6 2 4 2 2 3 2" xfId="1052"/>
    <cellStyle name="Обычный 6 2 4 2 2 3 3" xfId="1573"/>
    <cellStyle name="Обычный 6 2 4 2 2 4" xfId="710"/>
    <cellStyle name="Обычный 6 2 4 2 2 5" xfId="1231"/>
    <cellStyle name="Обычный 6 2 4 2 3" xfId="189"/>
    <cellStyle name="Обычный 6 2 4 2 3 2" xfId="361"/>
    <cellStyle name="Обычный 6 2 4 2 3 2 2" xfId="882"/>
    <cellStyle name="Обычный 6 2 4 2 3 2 3" xfId="1403"/>
    <cellStyle name="Обычный 6 2 4 2 3 3" xfId="532"/>
    <cellStyle name="Обычный 6 2 4 2 3 3 2" xfId="1053"/>
    <cellStyle name="Обычный 6 2 4 2 3 3 3" xfId="1574"/>
    <cellStyle name="Обычный 6 2 4 2 3 4" xfId="711"/>
    <cellStyle name="Обычный 6 2 4 2 3 5" xfId="1232"/>
    <cellStyle name="Обычный 6 2 4 2 4" xfId="359"/>
    <cellStyle name="Обычный 6 2 4 2 4 2" xfId="880"/>
    <cellStyle name="Обычный 6 2 4 2 4 3" xfId="1401"/>
    <cellStyle name="Обычный 6 2 4 2 5" xfId="530"/>
    <cellStyle name="Обычный 6 2 4 2 5 2" xfId="1051"/>
    <cellStyle name="Обычный 6 2 4 2 5 3" xfId="1572"/>
    <cellStyle name="Обычный 6 2 4 2 6" xfId="709"/>
    <cellStyle name="Обычный 6 2 4 2 7" xfId="1230"/>
    <cellStyle name="Обычный 6 2 4 3" xfId="190"/>
    <cellStyle name="Обычный 6 2 4 3 2" xfId="362"/>
    <cellStyle name="Обычный 6 2 4 3 2 2" xfId="883"/>
    <cellStyle name="Обычный 6 2 4 3 2 3" xfId="1404"/>
    <cellStyle name="Обычный 6 2 4 3 3" xfId="533"/>
    <cellStyle name="Обычный 6 2 4 3 3 2" xfId="1054"/>
    <cellStyle name="Обычный 6 2 4 3 3 3" xfId="1575"/>
    <cellStyle name="Обычный 6 2 4 3 4" xfId="712"/>
    <cellStyle name="Обычный 6 2 4 3 5" xfId="1233"/>
    <cellStyle name="Обычный 6 2 4 4" xfId="191"/>
    <cellStyle name="Обычный 6 2 4 4 2" xfId="363"/>
    <cellStyle name="Обычный 6 2 4 4 2 2" xfId="884"/>
    <cellStyle name="Обычный 6 2 4 4 2 3" xfId="1405"/>
    <cellStyle name="Обычный 6 2 4 4 3" xfId="534"/>
    <cellStyle name="Обычный 6 2 4 4 3 2" xfId="1055"/>
    <cellStyle name="Обычный 6 2 4 4 3 3" xfId="1576"/>
    <cellStyle name="Обычный 6 2 4 4 4" xfId="713"/>
    <cellStyle name="Обычный 6 2 4 4 5" xfId="1234"/>
    <cellStyle name="Обычный 6 2 4 5" xfId="299"/>
    <cellStyle name="Обычный 6 2 4 5 2" xfId="820"/>
    <cellStyle name="Обычный 6 2 4 5 3" xfId="1341"/>
    <cellStyle name="Обычный 6 2 4 6" xfId="470"/>
    <cellStyle name="Обычный 6 2 4 6 2" xfId="991"/>
    <cellStyle name="Обычный 6 2 4 6 3" xfId="1512"/>
    <cellStyle name="Обычный 6 2 4 7" xfId="649"/>
    <cellStyle name="Обычный 6 2 4 8" xfId="11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6"/>
    <cellStyle name="Обычный 6 2 5 2 2 2 3" xfId="1407"/>
    <cellStyle name="Обычный 6 2 5 2 2 3" xfId="536"/>
    <cellStyle name="Обычный 6 2 5 2 2 3 2" xfId="1057"/>
    <cellStyle name="Обычный 6 2 5 2 2 3 3" xfId="1578"/>
    <cellStyle name="Обычный 6 2 5 2 2 4" xfId="715"/>
    <cellStyle name="Обычный 6 2 5 2 2 5" xfId="1236"/>
    <cellStyle name="Обычный 6 2 5 2 3" xfId="194"/>
    <cellStyle name="Обычный 6 2 5 2 3 2" xfId="366"/>
    <cellStyle name="Обычный 6 2 5 2 3 2 2" xfId="887"/>
    <cellStyle name="Обычный 6 2 5 2 3 2 3" xfId="1408"/>
    <cellStyle name="Обычный 6 2 5 2 3 3" xfId="537"/>
    <cellStyle name="Обычный 6 2 5 2 3 3 2" xfId="1058"/>
    <cellStyle name="Обычный 6 2 5 2 3 3 3" xfId="1579"/>
    <cellStyle name="Обычный 6 2 5 2 3 4" xfId="716"/>
    <cellStyle name="Обычный 6 2 5 2 3 5" xfId="1237"/>
    <cellStyle name="Обычный 6 2 5 2 4" xfId="364"/>
    <cellStyle name="Обычный 6 2 5 2 4 2" xfId="885"/>
    <cellStyle name="Обычный 6 2 5 2 4 3" xfId="1406"/>
    <cellStyle name="Обычный 6 2 5 2 5" xfId="535"/>
    <cellStyle name="Обычный 6 2 5 2 5 2" xfId="1056"/>
    <cellStyle name="Обычный 6 2 5 2 5 3" xfId="1577"/>
    <cellStyle name="Обычный 6 2 5 2 6" xfId="714"/>
    <cellStyle name="Обычный 6 2 5 2 7" xfId="1235"/>
    <cellStyle name="Обычный 6 2 5 3" xfId="195"/>
    <cellStyle name="Обычный 6 2 5 3 2" xfId="367"/>
    <cellStyle name="Обычный 6 2 5 3 2 2" xfId="888"/>
    <cellStyle name="Обычный 6 2 5 3 2 3" xfId="1409"/>
    <cellStyle name="Обычный 6 2 5 3 3" xfId="538"/>
    <cellStyle name="Обычный 6 2 5 3 3 2" xfId="1059"/>
    <cellStyle name="Обычный 6 2 5 3 3 3" xfId="1580"/>
    <cellStyle name="Обычный 6 2 5 3 4" xfId="717"/>
    <cellStyle name="Обычный 6 2 5 3 5" xfId="1238"/>
    <cellStyle name="Обычный 6 2 5 4" xfId="196"/>
    <cellStyle name="Обычный 6 2 5 4 2" xfId="368"/>
    <cellStyle name="Обычный 6 2 5 4 2 2" xfId="889"/>
    <cellStyle name="Обычный 6 2 5 4 2 3" xfId="1410"/>
    <cellStyle name="Обычный 6 2 5 4 3" xfId="539"/>
    <cellStyle name="Обычный 6 2 5 4 3 2" xfId="1060"/>
    <cellStyle name="Обычный 6 2 5 4 3 3" xfId="1581"/>
    <cellStyle name="Обычный 6 2 5 4 4" xfId="718"/>
    <cellStyle name="Обычный 6 2 5 4 5" xfId="1239"/>
    <cellStyle name="Обычный 6 2 5 5" xfId="292"/>
    <cellStyle name="Обычный 6 2 5 5 2" xfId="813"/>
    <cellStyle name="Обычный 6 2 5 5 3" xfId="1334"/>
    <cellStyle name="Обычный 6 2 5 6" xfId="463"/>
    <cellStyle name="Обычный 6 2 5 6 2" xfId="984"/>
    <cellStyle name="Обычный 6 2 5 6 3" xfId="1505"/>
    <cellStyle name="Обычный 6 2 5 7" xfId="642"/>
    <cellStyle name="Обычный 6 2 5 8" xfId="1163"/>
    <cellStyle name="Обычный 6 2 6" xfId="197"/>
    <cellStyle name="Обычный 6 2 6 2" xfId="198"/>
    <cellStyle name="Обычный 6 2 6 2 2" xfId="370"/>
    <cellStyle name="Обычный 6 2 6 2 2 2" xfId="891"/>
    <cellStyle name="Обычный 6 2 6 2 2 3" xfId="1412"/>
    <cellStyle name="Обычный 6 2 6 2 3" xfId="541"/>
    <cellStyle name="Обычный 6 2 6 2 3 2" xfId="1062"/>
    <cellStyle name="Обычный 6 2 6 2 3 3" xfId="1583"/>
    <cellStyle name="Обычный 6 2 6 2 4" xfId="720"/>
    <cellStyle name="Обычный 6 2 6 2 5" xfId="1241"/>
    <cellStyle name="Обычный 6 2 6 3" xfId="199"/>
    <cellStyle name="Обычный 6 2 6 3 2" xfId="371"/>
    <cellStyle name="Обычный 6 2 6 3 2 2" xfId="892"/>
    <cellStyle name="Обычный 6 2 6 3 2 3" xfId="1413"/>
    <cellStyle name="Обычный 6 2 6 3 3" xfId="542"/>
    <cellStyle name="Обычный 6 2 6 3 3 2" xfId="1063"/>
    <cellStyle name="Обычный 6 2 6 3 3 3" xfId="1584"/>
    <cellStyle name="Обычный 6 2 6 3 4" xfId="721"/>
    <cellStyle name="Обычный 6 2 6 3 5" xfId="1242"/>
    <cellStyle name="Обычный 6 2 6 4" xfId="369"/>
    <cellStyle name="Обычный 6 2 6 4 2" xfId="890"/>
    <cellStyle name="Обычный 6 2 6 4 3" xfId="1411"/>
    <cellStyle name="Обычный 6 2 6 5" xfId="540"/>
    <cellStyle name="Обычный 6 2 6 5 2" xfId="1061"/>
    <cellStyle name="Обычный 6 2 6 5 3" xfId="1582"/>
    <cellStyle name="Обычный 6 2 6 6" xfId="719"/>
    <cellStyle name="Обычный 6 2 6 7" xfId="1240"/>
    <cellStyle name="Обычный 6 2 7" xfId="200"/>
    <cellStyle name="Обычный 6 2 7 2" xfId="372"/>
    <cellStyle name="Обычный 6 2 7 2 2" xfId="893"/>
    <cellStyle name="Обычный 6 2 7 2 3" xfId="1414"/>
    <cellStyle name="Обычный 6 2 7 3" xfId="543"/>
    <cellStyle name="Обычный 6 2 7 3 2" xfId="1064"/>
    <cellStyle name="Обычный 6 2 7 3 3" xfId="1585"/>
    <cellStyle name="Обычный 6 2 7 4" xfId="722"/>
    <cellStyle name="Обычный 6 2 7 5" xfId="1243"/>
    <cellStyle name="Обычный 6 2 8" xfId="201"/>
    <cellStyle name="Обычный 6 2 8 2" xfId="373"/>
    <cellStyle name="Обычный 6 2 8 2 2" xfId="894"/>
    <cellStyle name="Обычный 6 2 8 2 3" xfId="1415"/>
    <cellStyle name="Обычный 6 2 8 3" xfId="544"/>
    <cellStyle name="Обычный 6 2 8 3 2" xfId="1065"/>
    <cellStyle name="Обычный 6 2 8 3 3" xfId="1586"/>
    <cellStyle name="Обычный 6 2 8 4" xfId="723"/>
    <cellStyle name="Обычный 6 2 8 5" xfId="1244"/>
    <cellStyle name="Обычный 6 2 9" xfId="202"/>
    <cellStyle name="Обычный 6 2 9 2" xfId="374"/>
    <cellStyle name="Обычный 6 2 9 2 2" xfId="895"/>
    <cellStyle name="Обычный 6 2 9 2 3" xfId="1416"/>
    <cellStyle name="Обычный 6 2 9 3" xfId="545"/>
    <cellStyle name="Обычный 6 2 9 3 2" xfId="1066"/>
    <cellStyle name="Обычный 6 2 9 3 3" xfId="1587"/>
    <cellStyle name="Обычный 6 2 9 4" xfId="724"/>
    <cellStyle name="Обычный 6 2 9 5" xfId="1245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7"/>
    <cellStyle name="Обычный 6 3 2 2 2 3" xfId="1418"/>
    <cellStyle name="Обычный 6 3 2 2 3" xfId="547"/>
    <cellStyle name="Обычный 6 3 2 2 3 2" xfId="1068"/>
    <cellStyle name="Обычный 6 3 2 2 3 3" xfId="1589"/>
    <cellStyle name="Обычный 6 3 2 2 4" xfId="726"/>
    <cellStyle name="Обычный 6 3 2 2 5" xfId="1247"/>
    <cellStyle name="Обычный 6 3 2 3" xfId="205"/>
    <cellStyle name="Обычный 6 3 2 3 2" xfId="377"/>
    <cellStyle name="Обычный 6 3 2 3 2 2" xfId="898"/>
    <cellStyle name="Обычный 6 3 2 3 2 3" xfId="1419"/>
    <cellStyle name="Обычный 6 3 2 3 3" xfId="548"/>
    <cellStyle name="Обычный 6 3 2 3 3 2" xfId="1069"/>
    <cellStyle name="Обычный 6 3 2 3 3 3" xfId="1590"/>
    <cellStyle name="Обычный 6 3 2 3 4" xfId="727"/>
    <cellStyle name="Обычный 6 3 2 3 5" xfId="1248"/>
    <cellStyle name="Обычный 6 3 2 4" xfId="375"/>
    <cellStyle name="Обычный 6 3 2 4 2" xfId="896"/>
    <cellStyle name="Обычный 6 3 2 4 3" xfId="1417"/>
    <cellStyle name="Обычный 6 3 2 5" xfId="546"/>
    <cellStyle name="Обычный 6 3 2 5 2" xfId="1067"/>
    <cellStyle name="Обычный 6 3 2 5 3" xfId="1588"/>
    <cellStyle name="Обычный 6 3 2 6" xfId="725"/>
    <cellStyle name="Обычный 6 3 2 7" xfId="1246"/>
    <cellStyle name="Обычный 6 3 3" xfId="206"/>
    <cellStyle name="Обычный 6 3 3 2" xfId="378"/>
    <cellStyle name="Обычный 6 3 3 2 2" xfId="899"/>
    <cellStyle name="Обычный 6 3 3 2 3" xfId="1420"/>
    <cellStyle name="Обычный 6 3 3 3" xfId="549"/>
    <cellStyle name="Обычный 6 3 3 3 2" xfId="1070"/>
    <cellStyle name="Обычный 6 3 3 3 3" xfId="1591"/>
    <cellStyle name="Обычный 6 3 3 4" xfId="728"/>
    <cellStyle name="Обычный 6 3 3 5" xfId="1249"/>
    <cellStyle name="Обычный 6 3 4" xfId="207"/>
    <cellStyle name="Обычный 6 3 4 2" xfId="379"/>
    <cellStyle name="Обычный 6 3 4 2 2" xfId="900"/>
    <cellStyle name="Обычный 6 3 4 2 3" xfId="1421"/>
    <cellStyle name="Обычный 6 3 4 3" xfId="550"/>
    <cellStyle name="Обычный 6 3 4 3 2" xfId="1071"/>
    <cellStyle name="Обычный 6 3 4 3 3" xfId="1592"/>
    <cellStyle name="Обычный 6 3 4 4" xfId="729"/>
    <cellStyle name="Обычный 6 3 4 5" xfId="1250"/>
    <cellStyle name="Обычный 6 3 5" xfId="296"/>
    <cellStyle name="Обычный 6 3 5 2" xfId="817"/>
    <cellStyle name="Обычный 6 3 5 3" xfId="1338"/>
    <cellStyle name="Обычный 6 3 6" xfId="467"/>
    <cellStyle name="Обычный 6 3 6 2" xfId="988"/>
    <cellStyle name="Обычный 6 3 6 3" xfId="1509"/>
    <cellStyle name="Обычный 6 3 7" xfId="646"/>
    <cellStyle name="Обычный 6 3 8" xfId="1167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2"/>
    <cellStyle name="Обычный 6 4 2 2 2 3" xfId="1423"/>
    <cellStyle name="Обычный 6 4 2 2 3" xfId="552"/>
    <cellStyle name="Обычный 6 4 2 2 3 2" xfId="1073"/>
    <cellStyle name="Обычный 6 4 2 2 3 3" xfId="1594"/>
    <cellStyle name="Обычный 6 4 2 2 4" xfId="731"/>
    <cellStyle name="Обычный 6 4 2 2 5" xfId="1252"/>
    <cellStyle name="Обычный 6 4 2 3" xfId="210"/>
    <cellStyle name="Обычный 6 4 2 3 2" xfId="382"/>
    <cellStyle name="Обычный 6 4 2 3 2 2" xfId="903"/>
    <cellStyle name="Обычный 6 4 2 3 2 3" xfId="1424"/>
    <cellStyle name="Обычный 6 4 2 3 3" xfId="553"/>
    <cellStyle name="Обычный 6 4 2 3 3 2" xfId="1074"/>
    <cellStyle name="Обычный 6 4 2 3 3 3" xfId="1595"/>
    <cellStyle name="Обычный 6 4 2 3 4" xfId="732"/>
    <cellStyle name="Обычный 6 4 2 3 5" xfId="1253"/>
    <cellStyle name="Обычный 6 4 2 4" xfId="380"/>
    <cellStyle name="Обычный 6 4 2 4 2" xfId="901"/>
    <cellStyle name="Обычный 6 4 2 4 3" xfId="1422"/>
    <cellStyle name="Обычный 6 4 2 5" xfId="551"/>
    <cellStyle name="Обычный 6 4 2 5 2" xfId="1072"/>
    <cellStyle name="Обычный 6 4 2 5 3" xfId="1593"/>
    <cellStyle name="Обычный 6 4 2 6" xfId="730"/>
    <cellStyle name="Обычный 6 4 2 7" xfId="1251"/>
    <cellStyle name="Обычный 6 4 3" xfId="211"/>
    <cellStyle name="Обычный 6 4 3 2" xfId="383"/>
    <cellStyle name="Обычный 6 4 3 2 2" xfId="904"/>
    <cellStyle name="Обычный 6 4 3 2 3" xfId="1425"/>
    <cellStyle name="Обычный 6 4 3 3" xfId="554"/>
    <cellStyle name="Обычный 6 4 3 3 2" xfId="1075"/>
    <cellStyle name="Обычный 6 4 3 3 3" xfId="1596"/>
    <cellStyle name="Обычный 6 4 3 4" xfId="733"/>
    <cellStyle name="Обычный 6 4 3 5" xfId="1254"/>
    <cellStyle name="Обычный 6 4 4" xfId="212"/>
    <cellStyle name="Обычный 6 4 4 2" xfId="384"/>
    <cellStyle name="Обычный 6 4 4 2 2" xfId="905"/>
    <cellStyle name="Обычный 6 4 4 2 3" xfId="1426"/>
    <cellStyle name="Обычный 6 4 4 3" xfId="555"/>
    <cellStyle name="Обычный 6 4 4 3 2" xfId="1076"/>
    <cellStyle name="Обычный 6 4 4 3 3" xfId="1597"/>
    <cellStyle name="Обычный 6 4 4 4" xfId="734"/>
    <cellStyle name="Обычный 6 4 4 5" xfId="1255"/>
    <cellStyle name="Обычный 6 4 5" xfId="289"/>
    <cellStyle name="Обычный 6 4 5 2" xfId="810"/>
    <cellStyle name="Обычный 6 4 5 3" xfId="1331"/>
    <cellStyle name="Обычный 6 4 6" xfId="460"/>
    <cellStyle name="Обычный 6 4 6 2" xfId="981"/>
    <cellStyle name="Обычный 6 4 6 3" xfId="1502"/>
    <cellStyle name="Обычный 6 4 7" xfId="639"/>
    <cellStyle name="Обычный 6 4 8" xfId="1160"/>
    <cellStyle name="Обычный 6 5" xfId="213"/>
    <cellStyle name="Обычный 6 5 2" xfId="214"/>
    <cellStyle name="Обычный 6 5 2 2" xfId="386"/>
    <cellStyle name="Обычный 6 5 2 2 2" xfId="907"/>
    <cellStyle name="Обычный 6 5 2 2 3" xfId="1428"/>
    <cellStyle name="Обычный 6 5 2 3" xfId="557"/>
    <cellStyle name="Обычный 6 5 2 3 2" xfId="1078"/>
    <cellStyle name="Обычный 6 5 2 3 3" xfId="1599"/>
    <cellStyle name="Обычный 6 5 2 4" xfId="736"/>
    <cellStyle name="Обычный 6 5 2 5" xfId="1257"/>
    <cellStyle name="Обычный 6 5 3" xfId="215"/>
    <cellStyle name="Обычный 6 5 3 2" xfId="387"/>
    <cellStyle name="Обычный 6 5 3 2 2" xfId="908"/>
    <cellStyle name="Обычный 6 5 3 2 3" xfId="1429"/>
    <cellStyle name="Обычный 6 5 3 3" xfId="558"/>
    <cellStyle name="Обычный 6 5 3 3 2" xfId="1079"/>
    <cellStyle name="Обычный 6 5 3 3 3" xfId="1600"/>
    <cellStyle name="Обычный 6 5 3 4" xfId="737"/>
    <cellStyle name="Обычный 6 5 3 5" xfId="1258"/>
    <cellStyle name="Обычный 6 5 4" xfId="385"/>
    <cellStyle name="Обычный 6 5 4 2" xfId="906"/>
    <cellStyle name="Обычный 6 5 4 3" xfId="1427"/>
    <cellStyle name="Обычный 6 5 5" xfId="556"/>
    <cellStyle name="Обычный 6 5 5 2" xfId="1077"/>
    <cellStyle name="Обычный 6 5 5 3" xfId="1598"/>
    <cellStyle name="Обычный 6 5 6" xfId="735"/>
    <cellStyle name="Обычный 6 5 7" xfId="1256"/>
    <cellStyle name="Обычный 6 6" xfId="216"/>
    <cellStyle name="Обычный 6 6 2" xfId="388"/>
    <cellStyle name="Обычный 6 6 2 2" xfId="909"/>
    <cellStyle name="Обычный 6 6 2 3" xfId="1430"/>
    <cellStyle name="Обычный 6 6 3" xfId="559"/>
    <cellStyle name="Обычный 6 6 3 2" xfId="1080"/>
    <cellStyle name="Обычный 6 6 3 3" xfId="1601"/>
    <cellStyle name="Обычный 6 6 4" xfId="738"/>
    <cellStyle name="Обычный 6 6 5" xfId="1259"/>
    <cellStyle name="Обычный 6 7" xfId="217"/>
    <cellStyle name="Обычный 6 7 2" xfId="389"/>
    <cellStyle name="Обычный 6 7 2 2" xfId="910"/>
    <cellStyle name="Обычный 6 7 2 3" xfId="1431"/>
    <cellStyle name="Обычный 6 7 3" xfId="560"/>
    <cellStyle name="Обычный 6 7 3 2" xfId="1081"/>
    <cellStyle name="Обычный 6 7 3 3" xfId="1602"/>
    <cellStyle name="Обычный 6 7 4" xfId="739"/>
    <cellStyle name="Обычный 6 7 5" xfId="1260"/>
    <cellStyle name="Обычный 6 8" xfId="218"/>
    <cellStyle name="Обычный 6 8 2" xfId="390"/>
    <cellStyle name="Обычный 6 8 2 2" xfId="911"/>
    <cellStyle name="Обычный 6 8 2 3" xfId="1432"/>
    <cellStyle name="Обычный 6 8 3" xfId="561"/>
    <cellStyle name="Обычный 6 8 3 2" xfId="1082"/>
    <cellStyle name="Обычный 6 8 3 3" xfId="1603"/>
    <cellStyle name="Обычный 6 8 4" xfId="740"/>
    <cellStyle name="Обычный 6 8 5" xfId="1261"/>
    <cellStyle name="Обычный 6 9" xfId="106"/>
    <cellStyle name="Обычный 6 9 2" xfId="629"/>
    <cellStyle name="Обычный 6 9 3" xfId="1150"/>
    <cellStyle name="Обычный 7" xfId="54"/>
    <cellStyle name="Обычный 7 2" xfId="58"/>
    <cellStyle name="Обычный 7 2 10" xfId="455"/>
    <cellStyle name="Обычный 7 2 10 2" xfId="976"/>
    <cellStyle name="Обычный 7 2 10 3" xfId="1497"/>
    <cellStyle name="Обычный 7 2 11" xfId="627"/>
    <cellStyle name="Обычный 7 2 12" xfId="1148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3"/>
    <cellStyle name="Обычный 7 2 2 2 2 2 3" xfId="1434"/>
    <cellStyle name="Обычный 7 2 2 2 2 3" xfId="563"/>
    <cellStyle name="Обычный 7 2 2 2 2 3 2" xfId="1084"/>
    <cellStyle name="Обычный 7 2 2 2 2 3 3" xfId="1605"/>
    <cellStyle name="Обычный 7 2 2 2 2 4" xfId="742"/>
    <cellStyle name="Обычный 7 2 2 2 2 5" xfId="1263"/>
    <cellStyle name="Обычный 7 2 2 2 3" xfId="221"/>
    <cellStyle name="Обычный 7 2 2 2 3 2" xfId="393"/>
    <cellStyle name="Обычный 7 2 2 2 3 2 2" xfId="914"/>
    <cellStyle name="Обычный 7 2 2 2 3 2 3" xfId="1435"/>
    <cellStyle name="Обычный 7 2 2 2 3 3" xfId="564"/>
    <cellStyle name="Обычный 7 2 2 2 3 3 2" xfId="1085"/>
    <cellStyle name="Обычный 7 2 2 2 3 3 3" xfId="1606"/>
    <cellStyle name="Обычный 7 2 2 2 3 4" xfId="743"/>
    <cellStyle name="Обычный 7 2 2 2 3 5" xfId="1264"/>
    <cellStyle name="Обычный 7 2 2 2 4" xfId="391"/>
    <cellStyle name="Обычный 7 2 2 2 4 2" xfId="912"/>
    <cellStyle name="Обычный 7 2 2 2 4 3" xfId="1433"/>
    <cellStyle name="Обычный 7 2 2 2 5" xfId="562"/>
    <cellStyle name="Обычный 7 2 2 2 5 2" xfId="1083"/>
    <cellStyle name="Обычный 7 2 2 2 5 3" xfId="1604"/>
    <cellStyle name="Обычный 7 2 2 2 6" xfId="741"/>
    <cellStyle name="Обычный 7 2 2 2 7" xfId="1262"/>
    <cellStyle name="Обычный 7 2 2 3" xfId="222"/>
    <cellStyle name="Обычный 7 2 2 3 2" xfId="394"/>
    <cellStyle name="Обычный 7 2 2 3 2 2" xfId="915"/>
    <cellStyle name="Обычный 7 2 2 3 2 3" xfId="1436"/>
    <cellStyle name="Обычный 7 2 2 3 3" xfId="565"/>
    <cellStyle name="Обычный 7 2 2 3 3 2" xfId="1086"/>
    <cellStyle name="Обычный 7 2 2 3 3 3" xfId="1607"/>
    <cellStyle name="Обычный 7 2 2 3 4" xfId="744"/>
    <cellStyle name="Обычный 7 2 2 3 5" xfId="1265"/>
    <cellStyle name="Обычный 7 2 2 4" xfId="223"/>
    <cellStyle name="Обычный 7 2 2 4 2" xfId="395"/>
    <cellStyle name="Обычный 7 2 2 4 2 2" xfId="916"/>
    <cellStyle name="Обычный 7 2 2 4 2 3" xfId="1437"/>
    <cellStyle name="Обычный 7 2 2 4 3" xfId="566"/>
    <cellStyle name="Обычный 7 2 2 4 3 2" xfId="1087"/>
    <cellStyle name="Обычный 7 2 2 4 3 3" xfId="1608"/>
    <cellStyle name="Обычный 7 2 2 4 4" xfId="745"/>
    <cellStyle name="Обычный 7 2 2 4 5" xfId="1266"/>
    <cellStyle name="Обычный 7 2 2 5" xfId="301"/>
    <cellStyle name="Обычный 7 2 2 5 2" xfId="822"/>
    <cellStyle name="Обычный 7 2 2 5 3" xfId="1343"/>
    <cellStyle name="Обычный 7 2 2 6" xfId="472"/>
    <cellStyle name="Обычный 7 2 2 6 2" xfId="993"/>
    <cellStyle name="Обычный 7 2 2 6 3" xfId="1514"/>
    <cellStyle name="Обычный 7 2 2 7" xfId="651"/>
    <cellStyle name="Обычный 7 2 2 8" xfId="11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18"/>
    <cellStyle name="Обычный 7 2 3 2 2 2 3" xfId="1439"/>
    <cellStyle name="Обычный 7 2 3 2 2 3" xfId="568"/>
    <cellStyle name="Обычный 7 2 3 2 2 3 2" xfId="1089"/>
    <cellStyle name="Обычный 7 2 3 2 2 3 3" xfId="1610"/>
    <cellStyle name="Обычный 7 2 3 2 2 4" xfId="747"/>
    <cellStyle name="Обычный 7 2 3 2 2 5" xfId="1268"/>
    <cellStyle name="Обычный 7 2 3 2 3" xfId="226"/>
    <cellStyle name="Обычный 7 2 3 2 3 2" xfId="398"/>
    <cellStyle name="Обычный 7 2 3 2 3 2 2" xfId="919"/>
    <cellStyle name="Обычный 7 2 3 2 3 2 3" xfId="1440"/>
    <cellStyle name="Обычный 7 2 3 2 3 3" xfId="569"/>
    <cellStyle name="Обычный 7 2 3 2 3 3 2" xfId="1090"/>
    <cellStyle name="Обычный 7 2 3 2 3 3 3" xfId="1611"/>
    <cellStyle name="Обычный 7 2 3 2 3 4" xfId="748"/>
    <cellStyle name="Обычный 7 2 3 2 3 5" xfId="1269"/>
    <cellStyle name="Обычный 7 2 3 2 4" xfId="396"/>
    <cellStyle name="Обычный 7 2 3 2 4 2" xfId="917"/>
    <cellStyle name="Обычный 7 2 3 2 4 3" xfId="1438"/>
    <cellStyle name="Обычный 7 2 3 2 5" xfId="567"/>
    <cellStyle name="Обычный 7 2 3 2 5 2" xfId="1088"/>
    <cellStyle name="Обычный 7 2 3 2 5 3" xfId="1609"/>
    <cellStyle name="Обычный 7 2 3 2 6" xfId="746"/>
    <cellStyle name="Обычный 7 2 3 2 7" xfId="1267"/>
    <cellStyle name="Обычный 7 2 3 3" xfId="227"/>
    <cellStyle name="Обычный 7 2 3 3 2" xfId="399"/>
    <cellStyle name="Обычный 7 2 3 3 2 2" xfId="920"/>
    <cellStyle name="Обычный 7 2 3 3 2 3" xfId="1441"/>
    <cellStyle name="Обычный 7 2 3 3 3" xfId="570"/>
    <cellStyle name="Обычный 7 2 3 3 3 2" xfId="1091"/>
    <cellStyle name="Обычный 7 2 3 3 3 3" xfId="1612"/>
    <cellStyle name="Обычный 7 2 3 3 4" xfId="749"/>
    <cellStyle name="Обычный 7 2 3 3 5" xfId="1270"/>
    <cellStyle name="Обычный 7 2 3 4" xfId="228"/>
    <cellStyle name="Обычный 7 2 3 4 2" xfId="400"/>
    <cellStyle name="Обычный 7 2 3 4 2 2" xfId="921"/>
    <cellStyle name="Обычный 7 2 3 4 2 3" xfId="1442"/>
    <cellStyle name="Обычный 7 2 3 4 3" xfId="571"/>
    <cellStyle name="Обычный 7 2 3 4 3 2" xfId="1092"/>
    <cellStyle name="Обычный 7 2 3 4 3 3" xfId="1613"/>
    <cellStyle name="Обычный 7 2 3 4 4" xfId="750"/>
    <cellStyle name="Обычный 7 2 3 4 5" xfId="1271"/>
    <cellStyle name="Обычный 7 2 3 5" xfId="294"/>
    <cellStyle name="Обычный 7 2 3 5 2" xfId="815"/>
    <cellStyle name="Обычный 7 2 3 5 3" xfId="1336"/>
    <cellStyle name="Обычный 7 2 3 6" xfId="465"/>
    <cellStyle name="Обычный 7 2 3 6 2" xfId="986"/>
    <cellStyle name="Обычный 7 2 3 6 3" xfId="1507"/>
    <cellStyle name="Обычный 7 2 3 7" xfId="644"/>
    <cellStyle name="Обычный 7 2 3 8" xfId="1165"/>
    <cellStyle name="Обычный 7 2 4" xfId="229"/>
    <cellStyle name="Обычный 7 2 4 2" xfId="230"/>
    <cellStyle name="Обычный 7 2 4 2 2" xfId="402"/>
    <cellStyle name="Обычный 7 2 4 2 2 2" xfId="923"/>
    <cellStyle name="Обычный 7 2 4 2 2 3" xfId="1444"/>
    <cellStyle name="Обычный 7 2 4 2 3" xfId="573"/>
    <cellStyle name="Обычный 7 2 4 2 3 2" xfId="1094"/>
    <cellStyle name="Обычный 7 2 4 2 3 3" xfId="1615"/>
    <cellStyle name="Обычный 7 2 4 2 4" xfId="752"/>
    <cellStyle name="Обычный 7 2 4 2 5" xfId="1273"/>
    <cellStyle name="Обычный 7 2 4 3" xfId="231"/>
    <cellStyle name="Обычный 7 2 4 3 2" xfId="403"/>
    <cellStyle name="Обычный 7 2 4 3 2 2" xfId="924"/>
    <cellStyle name="Обычный 7 2 4 3 2 3" xfId="1445"/>
    <cellStyle name="Обычный 7 2 4 3 3" xfId="574"/>
    <cellStyle name="Обычный 7 2 4 3 3 2" xfId="1095"/>
    <cellStyle name="Обычный 7 2 4 3 3 3" xfId="1616"/>
    <cellStyle name="Обычный 7 2 4 3 4" xfId="753"/>
    <cellStyle name="Обычный 7 2 4 3 5" xfId="1274"/>
    <cellStyle name="Обычный 7 2 4 4" xfId="401"/>
    <cellStyle name="Обычный 7 2 4 4 2" xfId="922"/>
    <cellStyle name="Обычный 7 2 4 4 3" xfId="1443"/>
    <cellStyle name="Обычный 7 2 4 5" xfId="572"/>
    <cellStyle name="Обычный 7 2 4 5 2" xfId="1093"/>
    <cellStyle name="Обычный 7 2 4 5 3" xfId="1614"/>
    <cellStyle name="Обычный 7 2 4 6" xfId="751"/>
    <cellStyle name="Обычный 7 2 4 7" xfId="1272"/>
    <cellStyle name="Обычный 7 2 5" xfId="232"/>
    <cellStyle name="Обычный 7 2 5 2" xfId="404"/>
    <cellStyle name="Обычный 7 2 5 2 2" xfId="925"/>
    <cellStyle name="Обычный 7 2 5 2 3" xfId="1446"/>
    <cellStyle name="Обычный 7 2 5 3" xfId="575"/>
    <cellStyle name="Обычный 7 2 5 3 2" xfId="1096"/>
    <cellStyle name="Обычный 7 2 5 3 3" xfId="1617"/>
    <cellStyle name="Обычный 7 2 5 4" xfId="754"/>
    <cellStyle name="Обычный 7 2 5 5" xfId="1275"/>
    <cellStyle name="Обычный 7 2 6" xfId="233"/>
    <cellStyle name="Обычный 7 2 6 2" xfId="405"/>
    <cellStyle name="Обычный 7 2 6 2 2" xfId="926"/>
    <cellStyle name="Обычный 7 2 6 2 3" xfId="1447"/>
    <cellStyle name="Обычный 7 2 6 3" xfId="576"/>
    <cellStyle name="Обычный 7 2 6 3 2" xfId="1097"/>
    <cellStyle name="Обычный 7 2 6 3 3" xfId="1618"/>
    <cellStyle name="Обычный 7 2 6 4" xfId="755"/>
    <cellStyle name="Обычный 7 2 6 5" xfId="1276"/>
    <cellStyle name="Обычный 7 2 7" xfId="234"/>
    <cellStyle name="Обычный 7 2 7 2" xfId="406"/>
    <cellStyle name="Обычный 7 2 7 2 2" xfId="927"/>
    <cellStyle name="Обычный 7 2 7 2 3" xfId="1448"/>
    <cellStyle name="Обычный 7 2 7 3" xfId="577"/>
    <cellStyle name="Обычный 7 2 7 3 2" xfId="1098"/>
    <cellStyle name="Обычный 7 2 7 3 3" xfId="1619"/>
    <cellStyle name="Обычный 7 2 7 4" xfId="756"/>
    <cellStyle name="Обычный 7 2 7 5" xfId="1277"/>
    <cellStyle name="Обычный 7 2 8" xfId="111"/>
    <cellStyle name="Обычный 7 2 8 2" xfId="634"/>
    <cellStyle name="Обычный 7 2 8 3" xfId="1155"/>
    <cellStyle name="Обычный 7 2 9" xfId="284"/>
    <cellStyle name="Обычный 7 2 9 2" xfId="805"/>
    <cellStyle name="Обычный 7 2 9 3" xfId="1326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29"/>
    <cellStyle name="Обычный 9 2 2 2 2 3" xfId="1450"/>
    <cellStyle name="Обычный 9 2 2 2 3" xfId="579"/>
    <cellStyle name="Обычный 9 2 2 2 3 2" xfId="1100"/>
    <cellStyle name="Обычный 9 2 2 2 3 3" xfId="1621"/>
    <cellStyle name="Обычный 9 2 2 2 4" xfId="758"/>
    <cellStyle name="Обычный 9 2 2 2 5" xfId="1279"/>
    <cellStyle name="Обычный 9 2 2 3" xfId="237"/>
    <cellStyle name="Обычный 9 2 2 3 2" xfId="409"/>
    <cellStyle name="Обычный 9 2 2 3 2 2" xfId="930"/>
    <cellStyle name="Обычный 9 2 2 3 2 3" xfId="1451"/>
    <cellStyle name="Обычный 9 2 2 3 3" xfId="580"/>
    <cellStyle name="Обычный 9 2 2 3 3 2" xfId="1101"/>
    <cellStyle name="Обычный 9 2 2 3 3 3" xfId="1622"/>
    <cellStyle name="Обычный 9 2 2 3 4" xfId="759"/>
    <cellStyle name="Обычный 9 2 2 3 5" xfId="1280"/>
    <cellStyle name="Обычный 9 2 2 4" xfId="238"/>
    <cellStyle name="Обычный 9 2 2 4 2" xfId="410"/>
    <cellStyle name="Обычный 9 2 2 4 2 2" xfId="931"/>
    <cellStyle name="Обычный 9 2 2 4 2 3" xfId="1452"/>
    <cellStyle name="Обычный 9 2 2 4 3" xfId="581"/>
    <cellStyle name="Обычный 9 2 2 4 3 2" xfId="1102"/>
    <cellStyle name="Обычный 9 2 2 4 3 3" xfId="1623"/>
    <cellStyle name="Обычный 9 2 2 4 4" xfId="760"/>
    <cellStyle name="Обычный 9 2 2 4 5" xfId="1281"/>
    <cellStyle name="Обычный 9 2 2 5" xfId="407"/>
    <cellStyle name="Обычный 9 2 2 5 2" xfId="928"/>
    <cellStyle name="Обычный 9 2 2 5 3" xfId="1449"/>
    <cellStyle name="Обычный 9 2 2 6" xfId="578"/>
    <cellStyle name="Обычный 9 2 2 6 2" xfId="1099"/>
    <cellStyle name="Обычный 9 2 2 6 3" xfId="1620"/>
    <cellStyle name="Обычный 9 2 2 7" xfId="757"/>
    <cellStyle name="Обычный 9 2 2 8" xfId="1278"/>
    <cellStyle name="Обычный 9 2 3" xfId="239"/>
    <cellStyle name="Обычный 9 2 3 2" xfId="411"/>
    <cellStyle name="Обычный 9 2 3 2 2" xfId="932"/>
    <cellStyle name="Обычный 9 2 3 2 3" xfId="1453"/>
    <cellStyle name="Обычный 9 2 3 3" xfId="582"/>
    <cellStyle name="Обычный 9 2 3 3 2" xfId="1103"/>
    <cellStyle name="Обычный 9 2 3 3 3" xfId="1624"/>
    <cellStyle name="Обычный 9 2 3 4" xfId="761"/>
    <cellStyle name="Обычный 9 2 3 5" xfId="1282"/>
    <cellStyle name="Обычный 9 2 4" xfId="240"/>
    <cellStyle name="Обычный 9 2 4 2" xfId="412"/>
    <cellStyle name="Обычный 9 2 4 2 2" xfId="933"/>
    <cellStyle name="Обычный 9 2 4 2 3" xfId="1454"/>
    <cellStyle name="Обычный 9 2 4 3" xfId="583"/>
    <cellStyle name="Обычный 9 2 4 3 2" xfId="1104"/>
    <cellStyle name="Обычный 9 2 4 3 3" xfId="1625"/>
    <cellStyle name="Обычный 9 2 4 4" xfId="762"/>
    <cellStyle name="Обычный 9 2 4 5" xfId="1283"/>
    <cellStyle name="Обычный 9 2 5" xfId="303"/>
    <cellStyle name="Обычный 9 2 5 2" xfId="824"/>
    <cellStyle name="Обычный 9 2 5 3" xfId="1345"/>
    <cellStyle name="Обычный 9 2 6" xfId="474"/>
    <cellStyle name="Обычный 9 2 6 2" xfId="995"/>
    <cellStyle name="Обычный 9 2 6 3" xfId="1516"/>
    <cellStyle name="Обычный 9 2 7" xfId="653"/>
    <cellStyle name="Обычный 9 2 8" xfId="1174"/>
    <cellStyle name="Обычный 9 3" xfId="136"/>
    <cellStyle name="Обычный 9 3 2" xfId="241"/>
    <cellStyle name="Обычный 9 3 2 2" xfId="413"/>
    <cellStyle name="Обычный 9 3 2 2 2" xfId="934"/>
    <cellStyle name="Обычный 9 3 2 2 3" xfId="1455"/>
    <cellStyle name="Обычный 9 3 2 3" xfId="584"/>
    <cellStyle name="Обычный 9 3 2 3 2" xfId="1105"/>
    <cellStyle name="Обычный 9 3 2 3 3" xfId="1626"/>
    <cellStyle name="Обычный 9 3 2 4" xfId="763"/>
    <cellStyle name="Обычный 9 3 2 5" xfId="1284"/>
    <cellStyle name="Обычный 9 3 3" xfId="242"/>
    <cellStyle name="Обычный 9 3 3 2" xfId="414"/>
    <cellStyle name="Обычный 9 3 3 2 2" xfId="935"/>
    <cellStyle name="Обычный 9 3 3 2 3" xfId="1456"/>
    <cellStyle name="Обычный 9 3 3 3" xfId="585"/>
    <cellStyle name="Обычный 9 3 3 3 2" xfId="1106"/>
    <cellStyle name="Обычный 9 3 3 3 3" xfId="1627"/>
    <cellStyle name="Обычный 9 3 3 4" xfId="764"/>
    <cellStyle name="Обычный 9 3 3 5" xfId="1285"/>
    <cellStyle name="Обычный 9 3 4" xfId="243"/>
    <cellStyle name="Обычный 9 3 4 2" xfId="415"/>
    <cellStyle name="Обычный 9 3 4 2 2" xfId="936"/>
    <cellStyle name="Обычный 9 3 4 2 3" xfId="1457"/>
    <cellStyle name="Обычный 9 3 4 3" xfId="586"/>
    <cellStyle name="Обычный 9 3 4 3 2" xfId="1107"/>
    <cellStyle name="Обычный 9 3 4 3 3" xfId="1628"/>
    <cellStyle name="Обычный 9 3 4 4" xfId="765"/>
    <cellStyle name="Обычный 9 3 4 5" xfId="1286"/>
    <cellStyle name="Обычный 9 3 5" xfId="308"/>
    <cellStyle name="Обычный 9 3 5 2" xfId="829"/>
    <cellStyle name="Обычный 9 3 5 3" xfId="1350"/>
    <cellStyle name="Обычный 9 3 6" xfId="479"/>
    <cellStyle name="Обычный 9 3 6 2" xfId="1000"/>
    <cellStyle name="Обычный 9 3 6 3" xfId="1521"/>
    <cellStyle name="Обычный 9 3 7" xfId="658"/>
    <cellStyle name="Обычный 9 3 8" xfId="1179"/>
    <cellStyle name="Обычный 9 4" xfId="244"/>
    <cellStyle name="Обычный 9 4 2" xfId="416"/>
    <cellStyle name="Обычный 9 4 2 2" xfId="937"/>
    <cellStyle name="Обычный 9 4 2 3" xfId="1458"/>
    <cellStyle name="Обычный 9 4 3" xfId="587"/>
    <cellStyle name="Обычный 9 4 3 2" xfId="1108"/>
    <cellStyle name="Обычный 9 4 3 3" xfId="1629"/>
    <cellStyle name="Обычный 9 4 4" xfId="766"/>
    <cellStyle name="Обычный 9 4 5" xfId="1287"/>
    <cellStyle name="Обычный 9 5" xfId="245"/>
    <cellStyle name="Обычный 9 5 2" xfId="417"/>
    <cellStyle name="Обычный 9 5 2 2" xfId="938"/>
    <cellStyle name="Обычный 9 5 2 3" xfId="1459"/>
    <cellStyle name="Обычный 9 5 3" xfId="588"/>
    <cellStyle name="Обычный 9 5 3 2" xfId="1109"/>
    <cellStyle name="Обычный 9 5 3 3" xfId="1630"/>
    <cellStyle name="Обычный 9 5 4" xfId="767"/>
    <cellStyle name="Обычный 9 5 5" xfId="1288"/>
    <cellStyle name="Обычный 9 6" xfId="286"/>
    <cellStyle name="Обычный 9 6 2" xfId="807"/>
    <cellStyle name="Обычный 9 6 3" xfId="1328"/>
    <cellStyle name="Обычный 9 7" xfId="457"/>
    <cellStyle name="Обычный 9 7 2" xfId="978"/>
    <cellStyle name="Обычный 9 7 3" xfId="1499"/>
    <cellStyle name="Обычный 9 8" xfId="636"/>
    <cellStyle name="Обычный 9 9" xfId="11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972"/>
    <cellStyle name="Финансовый 2 10 3" xfId="1493"/>
    <cellStyle name="Финансовый 2 11" xfId="623"/>
    <cellStyle name="Финансовый 2 12" xfId="1144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0"/>
    <cellStyle name="Финансовый 2 2 2 2 3 3" xfId="1461"/>
    <cellStyle name="Финансовый 2 2 2 2 4" xfId="590"/>
    <cellStyle name="Финансовый 2 2 2 2 4 2" xfId="1111"/>
    <cellStyle name="Финансовый 2 2 2 2 4 3" xfId="1632"/>
    <cellStyle name="Финансовый 2 2 2 2 5" xfId="769"/>
    <cellStyle name="Финансовый 2 2 2 2 6" xfId="1290"/>
    <cellStyle name="Финансовый 2 2 2 3" xfId="248"/>
    <cellStyle name="Финансовый 2 2 2 3 2" xfId="420"/>
    <cellStyle name="Финансовый 2 2 2 3 2 2" xfId="941"/>
    <cellStyle name="Финансовый 2 2 2 3 2 3" xfId="1462"/>
    <cellStyle name="Финансовый 2 2 2 3 3" xfId="591"/>
    <cellStyle name="Финансовый 2 2 2 3 3 2" xfId="1112"/>
    <cellStyle name="Финансовый 2 2 2 3 3 3" xfId="1633"/>
    <cellStyle name="Финансовый 2 2 2 3 4" xfId="770"/>
    <cellStyle name="Финансовый 2 2 2 3 5" xfId="1291"/>
    <cellStyle name="Финансовый 2 2 2 4" xfId="418"/>
    <cellStyle name="Финансовый 2 2 2 4 2" xfId="939"/>
    <cellStyle name="Финансовый 2 2 2 4 3" xfId="1460"/>
    <cellStyle name="Финансовый 2 2 2 5" xfId="589"/>
    <cellStyle name="Финансовый 2 2 2 5 2" xfId="1110"/>
    <cellStyle name="Финансовый 2 2 2 5 3" xfId="1631"/>
    <cellStyle name="Финансовый 2 2 2 6" xfId="768"/>
    <cellStyle name="Финансовый 2 2 2 7" xfId="1289"/>
    <cellStyle name="Финансовый 2 2 3" xfId="249"/>
    <cellStyle name="Финансовый 2 2 3 2" xfId="421"/>
    <cellStyle name="Финансовый 2 2 3 2 2" xfId="942"/>
    <cellStyle name="Финансовый 2 2 3 2 3" xfId="1463"/>
    <cellStyle name="Финансовый 2 2 3 3" xfId="592"/>
    <cellStyle name="Финансовый 2 2 3 3 2" xfId="1113"/>
    <cellStyle name="Финансовый 2 2 3 3 3" xfId="1634"/>
    <cellStyle name="Финансовый 2 2 3 4" xfId="771"/>
    <cellStyle name="Финансовый 2 2 3 5" xfId="1292"/>
    <cellStyle name="Финансовый 2 2 4" xfId="250"/>
    <cellStyle name="Финансовый 2 2 4 2" xfId="422"/>
    <cellStyle name="Финансовый 2 2 4 2 2" xfId="943"/>
    <cellStyle name="Финансовый 2 2 4 2 3" xfId="1464"/>
    <cellStyle name="Финансовый 2 2 4 3" xfId="593"/>
    <cellStyle name="Финансовый 2 2 4 3 2" xfId="1114"/>
    <cellStyle name="Финансовый 2 2 4 3 3" xfId="1635"/>
    <cellStyle name="Финансовый 2 2 4 4" xfId="772"/>
    <cellStyle name="Финансовый 2 2 4 5" xfId="1293"/>
    <cellStyle name="Финансовый 2 2 5" xfId="297"/>
    <cellStyle name="Финансовый 2 2 5 2" xfId="818"/>
    <cellStyle name="Финансовый 2 2 5 3" xfId="1339"/>
    <cellStyle name="Финансовый 2 2 6" xfId="468"/>
    <cellStyle name="Финансовый 2 2 6 2" xfId="989"/>
    <cellStyle name="Финансовый 2 2 6 3" xfId="1510"/>
    <cellStyle name="Финансовый 2 2 7" xfId="647"/>
    <cellStyle name="Финансовый 2 2 8" xfId="11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5"/>
    <cellStyle name="Финансовый 2 3 2 2 2 3" xfId="1466"/>
    <cellStyle name="Финансовый 2 3 2 2 3" xfId="595"/>
    <cellStyle name="Финансовый 2 3 2 2 3 2" xfId="1116"/>
    <cellStyle name="Финансовый 2 3 2 2 3 3" xfId="1637"/>
    <cellStyle name="Финансовый 2 3 2 2 4" xfId="774"/>
    <cellStyle name="Финансовый 2 3 2 2 5" xfId="1295"/>
    <cellStyle name="Финансовый 2 3 2 3" xfId="253"/>
    <cellStyle name="Финансовый 2 3 2 3 2" xfId="425"/>
    <cellStyle name="Финансовый 2 3 2 3 2 2" xfId="946"/>
    <cellStyle name="Финансовый 2 3 2 3 2 3" xfId="1467"/>
    <cellStyle name="Финансовый 2 3 2 3 3" xfId="596"/>
    <cellStyle name="Финансовый 2 3 2 3 3 2" xfId="1117"/>
    <cellStyle name="Финансовый 2 3 2 3 3 3" xfId="1638"/>
    <cellStyle name="Финансовый 2 3 2 3 4" xfId="775"/>
    <cellStyle name="Финансовый 2 3 2 3 5" xfId="1296"/>
    <cellStyle name="Финансовый 2 3 2 4" xfId="423"/>
    <cellStyle name="Финансовый 2 3 2 4 2" xfId="944"/>
    <cellStyle name="Финансовый 2 3 2 4 3" xfId="1465"/>
    <cellStyle name="Финансовый 2 3 2 5" xfId="594"/>
    <cellStyle name="Финансовый 2 3 2 5 2" xfId="1115"/>
    <cellStyle name="Финансовый 2 3 2 5 3" xfId="1636"/>
    <cellStyle name="Финансовый 2 3 2 6" xfId="773"/>
    <cellStyle name="Финансовый 2 3 2 7" xfId="1294"/>
    <cellStyle name="Финансовый 2 3 3" xfId="254"/>
    <cellStyle name="Финансовый 2 3 3 2" xfId="426"/>
    <cellStyle name="Финансовый 2 3 3 2 2" xfId="947"/>
    <cellStyle name="Финансовый 2 3 3 2 3" xfId="1468"/>
    <cellStyle name="Финансовый 2 3 3 3" xfId="597"/>
    <cellStyle name="Финансовый 2 3 3 3 2" xfId="1118"/>
    <cellStyle name="Финансовый 2 3 3 3 3" xfId="1639"/>
    <cellStyle name="Финансовый 2 3 3 4" xfId="776"/>
    <cellStyle name="Финансовый 2 3 3 5" xfId="1297"/>
    <cellStyle name="Финансовый 2 3 4" xfId="255"/>
    <cellStyle name="Финансовый 2 3 4 2" xfId="427"/>
    <cellStyle name="Финансовый 2 3 4 2 2" xfId="948"/>
    <cellStyle name="Финансовый 2 3 4 2 3" xfId="1469"/>
    <cellStyle name="Финансовый 2 3 4 3" xfId="598"/>
    <cellStyle name="Финансовый 2 3 4 3 2" xfId="1119"/>
    <cellStyle name="Финансовый 2 3 4 3 3" xfId="1640"/>
    <cellStyle name="Финансовый 2 3 4 4" xfId="777"/>
    <cellStyle name="Финансовый 2 3 4 5" xfId="1298"/>
    <cellStyle name="Финансовый 2 3 5" xfId="290"/>
    <cellStyle name="Финансовый 2 3 5 2" xfId="811"/>
    <cellStyle name="Финансовый 2 3 5 3" xfId="1332"/>
    <cellStyle name="Финансовый 2 3 6" xfId="461"/>
    <cellStyle name="Финансовый 2 3 6 2" xfId="982"/>
    <cellStyle name="Финансовый 2 3 6 3" xfId="1503"/>
    <cellStyle name="Финансовый 2 3 7" xfId="640"/>
    <cellStyle name="Финансовый 2 3 8" xfId="1161"/>
    <cellStyle name="Финансовый 2 4" xfId="256"/>
    <cellStyle name="Финансовый 2 4 2" xfId="257"/>
    <cellStyle name="Финансовый 2 4 2 2" xfId="429"/>
    <cellStyle name="Финансовый 2 4 2 2 2" xfId="950"/>
    <cellStyle name="Финансовый 2 4 2 2 3" xfId="1471"/>
    <cellStyle name="Финансовый 2 4 2 3" xfId="600"/>
    <cellStyle name="Финансовый 2 4 2 3 2" xfId="1121"/>
    <cellStyle name="Финансовый 2 4 2 3 3" xfId="1642"/>
    <cellStyle name="Финансовый 2 4 2 4" xfId="779"/>
    <cellStyle name="Финансовый 2 4 2 5" xfId="1300"/>
    <cellStyle name="Финансовый 2 4 3" xfId="258"/>
    <cellStyle name="Финансовый 2 4 3 2" xfId="430"/>
    <cellStyle name="Финансовый 2 4 3 2 2" xfId="951"/>
    <cellStyle name="Финансовый 2 4 3 2 3" xfId="1472"/>
    <cellStyle name="Финансовый 2 4 3 3" xfId="601"/>
    <cellStyle name="Финансовый 2 4 3 3 2" xfId="1122"/>
    <cellStyle name="Финансовый 2 4 3 3 3" xfId="1643"/>
    <cellStyle name="Финансовый 2 4 3 4" xfId="780"/>
    <cellStyle name="Финансовый 2 4 3 5" xfId="1301"/>
    <cellStyle name="Финансовый 2 4 4" xfId="428"/>
    <cellStyle name="Финансовый 2 4 4 2" xfId="949"/>
    <cellStyle name="Финансовый 2 4 4 3" xfId="1470"/>
    <cellStyle name="Финансовый 2 4 5" xfId="599"/>
    <cellStyle name="Финансовый 2 4 5 2" xfId="1120"/>
    <cellStyle name="Финансовый 2 4 5 3" xfId="1641"/>
    <cellStyle name="Финансовый 2 4 6" xfId="778"/>
    <cellStyle name="Финансовый 2 4 7" xfId="1299"/>
    <cellStyle name="Финансовый 2 5" xfId="259"/>
    <cellStyle name="Финансовый 2 5 2" xfId="431"/>
    <cellStyle name="Финансовый 2 5 2 2" xfId="952"/>
    <cellStyle name="Финансовый 2 5 2 3" xfId="1473"/>
    <cellStyle name="Финансовый 2 5 3" xfId="602"/>
    <cellStyle name="Финансовый 2 5 3 2" xfId="1123"/>
    <cellStyle name="Финансовый 2 5 3 3" xfId="1644"/>
    <cellStyle name="Финансовый 2 5 4" xfId="781"/>
    <cellStyle name="Финансовый 2 5 5" xfId="1302"/>
    <cellStyle name="Финансовый 2 6" xfId="260"/>
    <cellStyle name="Финансовый 2 6 2" xfId="432"/>
    <cellStyle name="Финансовый 2 6 2 2" xfId="953"/>
    <cellStyle name="Финансовый 2 6 2 3" xfId="1474"/>
    <cellStyle name="Финансовый 2 6 3" xfId="603"/>
    <cellStyle name="Финансовый 2 6 3 2" xfId="1124"/>
    <cellStyle name="Финансовый 2 6 3 3" xfId="1645"/>
    <cellStyle name="Финансовый 2 6 4" xfId="782"/>
    <cellStyle name="Финансовый 2 6 5" xfId="1303"/>
    <cellStyle name="Финансовый 2 7" xfId="261"/>
    <cellStyle name="Финансовый 2 7 2" xfId="433"/>
    <cellStyle name="Финансовый 2 7 2 2" xfId="954"/>
    <cellStyle name="Финансовый 2 7 2 3" xfId="1475"/>
    <cellStyle name="Финансовый 2 7 3" xfId="604"/>
    <cellStyle name="Финансовый 2 7 3 2" xfId="1125"/>
    <cellStyle name="Финансовый 2 7 3 3" xfId="1646"/>
    <cellStyle name="Финансовый 2 7 4" xfId="783"/>
    <cellStyle name="Финансовый 2 7 5" xfId="1304"/>
    <cellStyle name="Финансовый 2 8" xfId="107"/>
    <cellStyle name="Финансовый 2 8 2" xfId="630"/>
    <cellStyle name="Финансовый 2 8 3" xfId="1151"/>
    <cellStyle name="Финансовый 2 9" xfId="280"/>
    <cellStyle name="Финансовый 2 9 2" xfId="801"/>
    <cellStyle name="Финансовый 2 9 3" xfId="1322"/>
    <cellStyle name="Финансовый 3" xfId="51"/>
    <cellStyle name="Финансовый 3 10" xfId="452"/>
    <cellStyle name="Финансовый 3 10 2" xfId="973"/>
    <cellStyle name="Финансовый 3 10 3" xfId="1494"/>
    <cellStyle name="Финансовый 3 11" xfId="624"/>
    <cellStyle name="Финансовый 3 12" xfId="1145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6"/>
    <cellStyle name="Финансовый 3 2 2 2 2 3" xfId="1477"/>
    <cellStyle name="Финансовый 3 2 2 2 3" xfId="606"/>
    <cellStyle name="Финансовый 3 2 2 2 3 2" xfId="1127"/>
    <cellStyle name="Финансовый 3 2 2 2 3 3" xfId="1648"/>
    <cellStyle name="Финансовый 3 2 2 2 4" xfId="785"/>
    <cellStyle name="Финансовый 3 2 2 2 5" xfId="1306"/>
    <cellStyle name="Финансовый 3 2 2 3" xfId="264"/>
    <cellStyle name="Финансовый 3 2 2 3 2" xfId="436"/>
    <cellStyle name="Финансовый 3 2 2 3 2 2" xfId="957"/>
    <cellStyle name="Финансовый 3 2 2 3 2 3" xfId="1478"/>
    <cellStyle name="Финансовый 3 2 2 3 3" xfId="607"/>
    <cellStyle name="Финансовый 3 2 2 3 3 2" xfId="1128"/>
    <cellStyle name="Финансовый 3 2 2 3 3 3" xfId="1649"/>
    <cellStyle name="Финансовый 3 2 2 3 4" xfId="786"/>
    <cellStyle name="Финансовый 3 2 2 3 5" xfId="1307"/>
    <cellStyle name="Финансовый 3 2 2 4" xfId="434"/>
    <cellStyle name="Финансовый 3 2 2 4 2" xfId="955"/>
    <cellStyle name="Финансовый 3 2 2 4 3" xfId="1476"/>
    <cellStyle name="Финансовый 3 2 2 5" xfId="605"/>
    <cellStyle name="Финансовый 3 2 2 5 2" xfId="1126"/>
    <cellStyle name="Финансовый 3 2 2 5 3" xfId="1647"/>
    <cellStyle name="Финансовый 3 2 2 6" xfId="784"/>
    <cellStyle name="Финансовый 3 2 2 7" xfId="1305"/>
    <cellStyle name="Финансовый 3 2 3" xfId="265"/>
    <cellStyle name="Финансовый 3 2 3 2" xfId="437"/>
    <cellStyle name="Финансовый 3 2 3 2 2" xfId="958"/>
    <cellStyle name="Финансовый 3 2 3 2 3" xfId="1479"/>
    <cellStyle name="Финансовый 3 2 3 3" xfId="608"/>
    <cellStyle name="Финансовый 3 2 3 3 2" xfId="1129"/>
    <cellStyle name="Финансовый 3 2 3 3 3" xfId="1650"/>
    <cellStyle name="Финансовый 3 2 3 4" xfId="787"/>
    <cellStyle name="Финансовый 3 2 3 5" xfId="1308"/>
    <cellStyle name="Финансовый 3 2 4" xfId="266"/>
    <cellStyle name="Финансовый 3 2 4 2" xfId="438"/>
    <cellStyle name="Финансовый 3 2 4 2 2" xfId="959"/>
    <cellStyle name="Финансовый 3 2 4 2 3" xfId="1480"/>
    <cellStyle name="Финансовый 3 2 4 3" xfId="609"/>
    <cellStyle name="Финансовый 3 2 4 3 2" xfId="1130"/>
    <cellStyle name="Финансовый 3 2 4 3 3" xfId="1651"/>
    <cellStyle name="Финансовый 3 2 4 4" xfId="788"/>
    <cellStyle name="Финансовый 3 2 4 5" xfId="1309"/>
    <cellStyle name="Финансовый 3 2 5" xfId="298"/>
    <cellStyle name="Финансовый 3 2 5 2" xfId="819"/>
    <cellStyle name="Финансовый 3 2 5 3" xfId="1340"/>
    <cellStyle name="Финансовый 3 2 6" xfId="469"/>
    <cellStyle name="Финансовый 3 2 6 2" xfId="990"/>
    <cellStyle name="Финансовый 3 2 6 3" xfId="1511"/>
    <cellStyle name="Финансовый 3 2 7" xfId="648"/>
    <cellStyle name="Финансовый 3 2 8" xfId="11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1"/>
    <cellStyle name="Финансовый 3 3 2 2 2 3" xfId="1482"/>
    <cellStyle name="Финансовый 3 3 2 2 3" xfId="611"/>
    <cellStyle name="Финансовый 3 3 2 2 3 2" xfId="1132"/>
    <cellStyle name="Финансовый 3 3 2 2 3 3" xfId="1653"/>
    <cellStyle name="Финансовый 3 3 2 2 4" xfId="790"/>
    <cellStyle name="Финансовый 3 3 2 2 5" xfId="1311"/>
    <cellStyle name="Финансовый 3 3 2 3" xfId="269"/>
    <cellStyle name="Финансовый 3 3 2 3 2" xfId="441"/>
    <cellStyle name="Финансовый 3 3 2 3 2 2" xfId="962"/>
    <cellStyle name="Финансовый 3 3 2 3 2 3" xfId="1483"/>
    <cellStyle name="Финансовый 3 3 2 3 3" xfId="612"/>
    <cellStyle name="Финансовый 3 3 2 3 3 2" xfId="1133"/>
    <cellStyle name="Финансовый 3 3 2 3 3 3" xfId="1654"/>
    <cellStyle name="Финансовый 3 3 2 3 4" xfId="791"/>
    <cellStyle name="Финансовый 3 3 2 3 5" xfId="1312"/>
    <cellStyle name="Финансовый 3 3 2 4" xfId="439"/>
    <cellStyle name="Финансовый 3 3 2 4 2" xfId="960"/>
    <cellStyle name="Финансовый 3 3 2 4 3" xfId="1481"/>
    <cellStyle name="Финансовый 3 3 2 5" xfId="610"/>
    <cellStyle name="Финансовый 3 3 2 5 2" xfId="1131"/>
    <cellStyle name="Финансовый 3 3 2 5 3" xfId="1652"/>
    <cellStyle name="Финансовый 3 3 2 6" xfId="789"/>
    <cellStyle name="Финансовый 3 3 2 7" xfId="1310"/>
    <cellStyle name="Финансовый 3 3 3" xfId="270"/>
    <cellStyle name="Финансовый 3 3 3 2" xfId="442"/>
    <cellStyle name="Финансовый 3 3 3 2 2" xfId="963"/>
    <cellStyle name="Финансовый 3 3 3 2 3" xfId="1484"/>
    <cellStyle name="Финансовый 3 3 3 3" xfId="613"/>
    <cellStyle name="Финансовый 3 3 3 3 2" xfId="1134"/>
    <cellStyle name="Финансовый 3 3 3 3 3" xfId="1655"/>
    <cellStyle name="Финансовый 3 3 3 4" xfId="792"/>
    <cellStyle name="Финансовый 3 3 3 5" xfId="1313"/>
    <cellStyle name="Финансовый 3 3 4" xfId="271"/>
    <cellStyle name="Финансовый 3 3 4 2" xfId="443"/>
    <cellStyle name="Финансовый 3 3 4 2 2" xfId="964"/>
    <cellStyle name="Финансовый 3 3 4 2 3" xfId="1485"/>
    <cellStyle name="Финансовый 3 3 4 3" xfId="614"/>
    <cellStyle name="Финансовый 3 3 4 3 2" xfId="1135"/>
    <cellStyle name="Финансовый 3 3 4 3 3" xfId="1656"/>
    <cellStyle name="Финансовый 3 3 4 4" xfId="793"/>
    <cellStyle name="Финансовый 3 3 4 5" xfId="1314"/>
    <cellStyle name="Финансовый 3 3 5" xfId="291"/>
    <cellStyle name="Финансовый 3 3 5 2" xfId="812"/>
    <cellStyle name="Финансовый 3 3 5 3" xfId="1333"/>
    <cellStyle name="Финансовый 3 3 6" xfId="462"/>
    <cellStyle name="Финансовый 3 3 6 2" xfId="983"/>
    <cellStyle name="Финансовый 3 3 6 3" xfId="1504"/>
    <cellStyle name="Финансовый 3 3 7" xfId="641"/>
    <cellStyle name="Финансовый 3 3 8" xfId="1162"/>
    <cellStyle name="Финансовый 3 4" xfId="272"/>
    <cellStyle name="Финансовый 3 4 2" xfId="273"/>
    <cellStyle name="Финансовый 3 4 2 2" xfId="445"/>
    <cellStyle name="Финансовый 3 4 2 2 2" xfId="966"/>
    <cellStyle name="Финансовый 3 4 2 2 3" xfId="1487"/>
    <cellStyle name="Финансовый 3 4 2 3" xfId="616"/>
    <cellStyle name="Финансовый 3 4 2 3 2" xfId="1137"/>
    <cellStyle name="Финансовый 3 4 2 3 3" xfId="1658"/>
    <cellStyle name="Финансовый 3 4 2 4" xfId="795"/>
    <cellStyle name="Финансовый 3 4 2 5" xfId="1316"/>
    <cellStyle name="Финансовый 3 4 3" xfId="274"/>
    <cellStyle name="Финансовый 3 4 3 2" xfId="446"/>
    <cellStyle name="Финансовый 3 4 3 2 2" xfId="967"/>
    <cellStyle name="Финансовый 3 4 3 2 3" xfId="1488"/>
    <cellStyle name="Финансовый 3 4 3 3" xfId="617"/>
    <cellStyle name="Финансовый 3 4 3 3 2" xfId="1138"/>
    <cellStyle name="Финансовый 3 4 3 3 3" xfId="1659"/>
    <cellStyle name="Финансовый 3 4 3 4" xfId="796"/>
    <cellStyle name="Финансовый 3 4 3 5" xfId="1317"/>
    <cellStyle name="Финансовый 3 4 4" xfId="444"/>
    <cellStyle name="Финансовый 3 4 4 2" xfId="965"/>
    <cellStyle name="Финансовый 3 4 4 3" xfId="1486"/>
    <cellStyle name="Финансовый 3 4 5" xfId="615"/>
    <cellStyle name="Финансовый 3 4 5 2" xfId="1136"/>
    <cellStyle name="Финансовый 3 4 5 3" xfId="1657"/>
    <cellStyle name="Финансовый 3 4 6" xfId="794"/>
    <cellStyle name="Финансовый 3 4 7" xfId="1315"/>
    <cellStyle name="Финансовый 3 5" xfId="275"/>
    <cellStyle name="Финансовый 3 5 2" xfId="447"/>
    <cellStyle name="Финансовый 3 5 2 2" xfId="968"/>
    <cellStyle name="Финансовый 3 5 2 3" xfId="1489"/>
    <cellStyle name="Финансовый 3 5 3" xfId="618"/>
    <cellStyle name="Финансовый 3 5 3 2" xfId="1139"/>
    <cellStyle name="Финансовый 3 5 3 3" xfId="1660"/>
    <cellStyle name="Финансовый 3 5 4" xfId="797"/>
    <cellStyle name="Финансовый 3 5 5" xfId="1318"/>
    <cellStyle name="Финансовый 3 6" xfId="276"/>
    <cellStyle name="Финансовый 3 6 2" xfId="448"/>
    <cellStyle name="Финансовый 3 6 2 2" xfId="969"/>
    <cellStyle name="Финансовый 3 6 2 3" xfId="1490"/>
    <cellStyle name="Финансовый 3 6 3" xfId="619"/>
    <cellStyle name="Финансовый 3 6 3 2" xfId="1140"/>
    <cellStyle name="Финансовый 3 6 3 3" xfId="1661"/>
    <cellStyle name="Финансовый 3 6 4" xfId="798"/>
    <cellStyle name="Финансовый 3 6 5" xfId="1319"/>
    <cellStyle name="Финансовый 3 7" xfId="277"/>
    <cellStyle name="Финансовый 3 7 2" xfId="449"/>
    <cellStyle name="Финансовый 3 7 2 2" xfId="970"/>
    <cellStyle name="Финансовый 3 7 2 3" xfId="1491"/>
    <cellStyle name="Финансовый 3 7 3" xfId="620"/>
    <cellStyle name="Финансовый 3 7 3 2" xfId="1141"/>
    <cellStyle name="Финансовый 3 7 3 3" xfId="1662"/>
    <cellStyle name="Финансовый 3 7 4" xfId="799"/>
    <cellStyle name="Финансовый 3 7 5" xfId="1320"/>
    <cellStyle name="Финансовый 3 8" xfId="108"/>
    <cellStyle name="Финансовый 3 8 2" xfId="631"/>
    <cellStyle name="Финансовый 3 8 3" xfId="1152"/>
    <cellStyle name="Финансовый 3 9" xfId="281"/>
    <cellStyle name="Финансовый 3 9 2" xfId="802"/>
    <cellStyle name="Финансовый 3 9 3" xfId="1323"/>
    <cellStyle name="Финансовый 4" xfId="1142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2"/>
  <sheetViews>
    <sheetView tabSelected="1" zoomScaleNormal="100" zoomScaleSheetLayoutView="70" workbookViewId="0">
      <selection activeCell="M408" sqref="M408"/>
    </sheetView>
  </sheetViews>
  <sheetFormatPr defaultRowHeight="15.75" x14ac:dyDescent="0.25"/>
  <cols>
    <col min="1" max="1" width="9.875" style="2" customWidth="1"/>
    <col min="2" max="2" width="37.25" style="2" bestFit="1" customWidth="1"/>
    <col min="3" max="4" width="12.125" style="2" customWidth="1"/>
    <col min="5" max="5" width="18.125" style="2" customWidth="1"/>
    <col min="6" max="7" width="9.75" style="2" customWidth="1"/>
    <col min="8" max="12" width="10.125" style="2" customWidth="1"/>
    <col min="13" max="13" width="13.25" style="2" customWidth="1"/>
    <col min="14" max="15" width="10.125" style="2" customWidth="1"/>
    <col min="16" max="17" width="12" style="2" customWidth="1"/>
    <col min="18" max="19" width="8" style="2" customWidth="1"/>
    <col min="20" max="20" width="41.25" style="2" customWidth="1"/>
    <col min="21" max="21" width="10.25" style="2" customWidth="1"/>
    <col min="22" max="22" width="11.25" style="2" customWidth="1"/>
    <col min="23" max="23" width="11.75" style="2" customWidth="1"/>
    <col min="24" max="24" width="8.75" style="2" customWidth="1"/>
    <col min="25" max="28" width="9" style="2"/>
    <col min="29" max="29" width="16.25" style="2" customWidth="1"/>
    <col min="30" max="64" width="9" style="2"/>
    <col min="65" max="65" width="17.375" style="2" customWidth="1"/>
    <col min="66" max="16384" width="9" style="2"/>
  </cols>
  <sheetData>
    <row r="1" spans="1:31" ht="15" customHeight="1" x14ac:dyDescent="0.25"/>
    <row r="2" spans="1:31" ht="15.75" customHeight="1" x14ac:dyDescent="0.25"/>
    <row r="3" spans="1:31" ht="19.5" customHeight="1" x14ac:dyDescent="0.25"/>
    <row r="4" spans="1:31" s="4" customFormat="1" ht="20.25" customHeight="1" x14ac:dyDescent="0.3">
      <c r="A4" s="74" t="s">
        <v>33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1" s="4" customFormat="1" ht="18.75" customHeight="1" x14ac:dyDescent="0.3">
      <c r="A5" s="77" t="s">
        <v>591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4" customFormat="1" ht="18" customHeight="1" x14ac:dyDescent="0.3">
      <c r="A6" s="10"/>
      <c r="B6" s="10"/>
      <c r="C6" s="40"/>
      <c r="D6" s="40"/>
      <c r="E6" s="40"/>
      <c r="F6" s="40"/>
      <c r="G6" s="61"/>
      <c r="H6" s="40"/>
      <c r="I6" s="40"/>
      <c r="J6" s="40"/>
      <c r="K6" s="40"/>
      <c r="L6" s="42"/>
      <c r="M6" s="63"/>
      <c r="N6" s="37"/>
      <c r="O6" s="37"/>
      <c r="P6" s="37"/>
      <c r="Q6" s="37"/>
      <c r="R6" s="37"/>
      <c r="S6" s="3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s="4" customFormat="1" ht="18.75" customHeight="1" x14ac:dyDescent="0.3">
      <c r="A7" s="77" t="s">
        <v>592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1" ht="21" customHeight="1" x14ac:dyDescent="0.25">
      <c r="A8" s="76" t="s">
        <v>42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1" ht="21.75" customHeight="1" x14ac:dyDescent="0.25">
      <c r="A9" s="7"/>
      <c r="B9" s="7"/>
      <c r="C9" s="39"/>
      <c r="D9" s="39"/>
      <c r="E9" s="39"/>
      <c r="F9" s="39"/>
      <c r="G9" s="62"/>
      <c r="H9" s="39"/>
      <c r="I9" s="39"/>
      <c r="J9" s="39"/>
      <c r="K9" s="39"/>
      <c r="L9" s="43"/>
      <c r="M9" s="64"/>
      <c r="N9" s="38"/>
      <c r="O9" s="38"/>
      <c r="P9" s="38"/>
      <c r="Q9" s="38"/>
      <c r="R9" s="38"/>
      <c r="S9" s="38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1" ht="20.25" customHeight="1" x14ac:dyDescent="0.3">
      <c r="A10" s="78" t="s">
        <v>593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pans="1:31" ht="21" customHeight="1" x14ac:dyDescent="0.3">
      <c r="AD11" s="3"/>
    </row>
    <row r="12" spans="1:31" ht="20.25" customHeight="1" x14ac:dyDescent="0.25">
      <c r="A12" s="79" t="s">
        <v>796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3" spans="1:31" ht="22.5" customHeight="1" x14ac:dyDescent="0.25">
      <c r="A13" s="76" t="s">
        <v>43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1" s="6" customFormat="1" ht="21" customHeight="1" x14ac:dyDescent="0.3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</row>
    <row r="15" spans="1:31" ht="15.75" customHeight="1" x14ac:dyDescent="0.25">
      <c r="A15" s="72" t="s">
        <v>8</v>
      </c>
      <c r="B15" s="65" t="s">
        <v>7</v>
      </c>
      <c r="C15" s="65" t="s">
        <v>1</v>
      </c>
      <c r="D15" s="65" t="s">
        <v>44</v>
      </c>
      <c r="E15" s="65" t="s">
        <v>45</v>
      </c>
      <c r="F15" s="68" t="s">
        <v>798</v>
      </c>
      <c r="G15" s="69"/>
      <c r="H15" s="65" t="s">
        <v>799</v>
      </c>
      <c r="I15" s="65"/>
      <c r="J15" s="65" t="s">
        <v>797</v>
      </c>
      <c r="K15" s="65"/>
      <c r="L15" s="65"/>
      <c r="M15" s="65"/>
      <c r="N15" s="65" t="s">
        <v>800</v>
      </c>
      <c r="O15" s="65"/>
      <c r="P15" s="68" t="s">
        <v>801</v>
      </c>
      <c r="Q15" s="80"/>
      <c r="R15" s="80"/>
      <c r="S15" s="69"/>
      <c r="T15" s="65" t="s">
        <v>2</v>
      </c>
    </row>
    <row r="16" spans="1:31" ht="59.25" customHeight="1" x14ac:dyDescent="0.25">
      <c r="A16" s="72"/>
      <c r="B16" s="65"/>
      <c r="C16" s="65"/>
      <c r="D16" s="65"/>
      <c r="E16" s="65"/>
      <c r="F16" s="70"/>
      <c r="G16" s="71"/>
      <c r="H16" s="65"/>
      <c r="I16" s="65"/>
      <c r="J16" s="65"/>
      <c r="K16" s="65"/>
      <c r="L16" s="65"/>
      <c r="M16" s="65"/>
      <c r="N16" s="65"/>
      <c r="O16" s="65"/>
      <c r="P16" s="70"/>
      <c r="Q16" s="81"/>
      <c r="R16" s="81"/>
      <c r="S16" s="71"/>
      <c r="T16" s="65"/>
    </row>
    <row r="17" spans="1:20" ht="49.5" customHeight="1" x14ac:dyDescent="0.25">
      <c r="A17" s="72"/>
      <c r="B17" s="65"/>
      <c r="C17" s="65"/>
      <c r="D17" s="65"/>
      <c r="E17" s="65"/>
      <c r="F17" s="70"/>
      <c r="G17" s="71"/>
      <c r="H17" s="65"/>
      <c r="I17" s="65"/>
      <c r="J17" s="65" t="s">
        <v>4</v>
      </c>
      <c r="K17" s="65"/>
      <c r="L17" s="66" t="s">
        <v>5</v>
      </c>
      <c r="M17" s="67"/>
      <c r="N17" s="65"/>
      <c r="O17" s="65"/>
      <c r="P17" s="66" t="s">
        <v>46</v>
      </c>
      <c r="Q17" s="67"/>
      <c r="R17" s="66" t="s">
        <v>3</v>
      </c>
      <c r="S17" s="67"/>
      <c r="T17" s="65"/>
    </row>
    <row r="18" spans="1:20" ht="129" customHeight="1" x14ac:dyDescent="0.25">
      <c r="A18" s="72"/>
      <c r="B18" s="65"/>
      <c r="C18" s="65"/>
      <c r="D18" s="65"/>
      <c r="E18" s="65"/>
      <c r="F18" s="44" t="s">
        <v>0</v>
      </c>
      <c r="G18" s="44" t="s">
        <v>6</v>
      </c>
      <c r="H18" s="44" t="s">
        <v>0</v>
      </c>
      <c r="I18" s="44" t="s">
        <v>6</v>
      </c>
      <c r="J18" s="44" t="s">
        <v>0</v>
      </c>
      <c r="K18" s="44" t="s">
        <v>39</v>
      </c>
      <c r="L18" s="44" t="s">
        <v>0</v>
      </c>
      <c r="M18" s="44" t="s">
        <v>38</v>
      </c>
      <c r="N18" s="44" t="s">
        <v>0</v>
      </c>
      <c r="O18" s="44" t="s">
        <v>6</v>
      </c>
      <c r="P18" s="44" t="s">
        <v>0</v>
      </c>
      <c r="Q18" s="44" t="s">
        <v>39</v>
      </c>
      <c r="R18" s="44" t="s">
        <v>0</v>
      </c>
      <c r="S18" s="44" t="s">
        <v>40</v>
      </c>
      <c r="T18" s="65"/>
    </row>
    <row r="19" spans="1:20" x14ac:dyDescent="0.25">
      <c r="A19" s="33">
        <v>1</v>
      </c>
      <c r="B19" s="45">
        <v>2</v>
      </c>
      <c r="C19" s="45">
        <v>3</v>
      </c>
      <c r="D19" s="45">
        <v>4</v>
      </c>
      <c r="E19" s="45">
        <v>5</v>
      </c>
      <c r="F19" s="45">
        <v>6</v>
      </c>
      <c r="G19" s="45">
        <v>7</v>
      </c>
      <c r="H19" s="45">
        <v>8</v>
      </c>
      <c r="I19" s="45">
        <v>9</v>
      </c>
      <c r="J19" s="45">
        <v>10</v>
      </c>
      <c r="K19" s="45">
        <v>11</v>
      </c>
      <c r="L19" s="45">
        <v>12</v>
      </c>
      <c r="M19" s="45">
        <v>13</v>
      </c>
      <c r="N19" s="45">
        <v>14</v>
      </c>
      <c r="O19" s="45">
        <v>15</v>
      </c>
      <c r="P19" s="45">
        <v>16</v>
      </c>
      <c r="Q19" s="45">
        <v>17</v>
      </c>
      <c r="R19" s="45">
        <v>18</v>
      </c>
      <c r="S19" s="45">
        <v>19</v>
      </c>
      <c r="T19" s="45">
        <f>S19+1</f>
        <v>20</v>
      </c>
    </row>
    <row r="20" spans="1:20" ht="28.5" x14ac:dyDescent="0.25">
      <c r="A20" s="14" t="s">
        <v>47</v>
      </c>
      <c r="B20" s="15" t="s">
        <v>9</v>
      </c>
      <c r="C20" s="16" t="s">
        <v>48</v>
      </c>
      <c r="D20" s="30">
        <f t="shared" ref="D20" si="0">D21+D22+D24+D26</f>
        <v>39.413438333333332</v>
      </c>
      <c r="E20" s="30">
        <v>287.99528436999998</v>
      </c>
      <c r="F20" s="30">
        <v>0</v>
      </c>
      <c r="G20" s="30">
        <f t="shared" ref="G20" si="1">G21+G22+G24+G26</f>
        <v>34.778821229999998</v>
      </c>
      <c r="H20" s="30">
        <f t="shared" ref="H20:H83" si="2">D20-F20</f>
        <v>39.413438333333332</v>
      </c>
      <c r="I20" s="31">
        <f t="shared" ref="I20:I83" si="3">E20-G20</f>
        <v>253.21646313999997</v>
      </c>
      <c r="J20" s="31">
        <v>0</v>
      </c>
      <c r="K20" s="30">
        <v>287.99528436999998</v>
      </c>
      <c r="L20" s="30">
        <f t="shared" ref="L20" si="4">L21+L22+L24+L26</f>
        <v>24.998491978174208</v>
      </c>
      <c r="M20" s="30">
        <f>M21+M22+M23+M24+M25+M26</f>
        <v>220.96308448000002</v>
      </c>
      <c r="N20" s="31">
        <f>H20-L20</f>
        <v>14.414946355159124</v>
      </c>
      <c r="O20" s="31">
        <f>I20-M20</f>
        <v>32.253378659999953</v>
      </c>
      <c r="P20" s="31">
        <f>L20-J20</f>
        <v>24.998491978174208</v>
      </c>
      <c r="Q20" s="31">
        <f>M20-K20</f>
        <v>-67.032199889999958</v>
      </c>
      <c r="R20" s="31">
        <v>0</v>
      </c>
      <c r="S20" s="46">
        <f>Q20/K20*100</f>
        <v>-23.27545051184963</v>
      </c>
      <c r="T20" s="47" t="s">
        <v>495</v>
      </c>
    </row>
    <row r="21" spans="1:20" x14ac:dyDescent="0.25">
      <c r="A21" s="14" t="s">
        <v>49</v>
      </c>
      <c r="B21" s="15" t="s">
        <v>50</v>
      </c>
      <c r="C21" s="16" t="s">
        <v>48</v>
      </c>
      <c r="D21" s="30">
        <f t="shared" ref="D21" si="5">D28</f>
        <v>13.293939999999999</v>
      </c>
      <c r="E21" s="30">
        <v>86.944422099999997</v>
      </c>
      <c r="F21" s="30">
        <v>0</v>
      </c>
      <c r="G21" s="30">
        <f t="shared" ref="G21" si="6">G28</f>
        <v>32.076166569999998</v>
      </c>
      <c r="H21" s="30">
        <f t="shared" si="2"/>
        <v>13.293939999999999</v>
      </c>
      <c r="I21" s="31">
        <f t="shared" si="3"/>
        <v>54.868255529999999</v>
      </c>
      <c r="J21" s="31">
        <v>0</v>
      </c>
      <c r="K21" s="30">
        <v>86.944422099999997</v>
      </c>
      <c r="L21" s="30">
        <f t="shared" ref="L21" si="7">L28</f>
        <v>6.0193941699936513</v>
      </c>
      <c r="M21" s="30">
        <f>M28</f>
        <v>40.122725889999998</v>
      </c>
      <c r="N21" s="31">
        <f t="shared" ref="N21:N84" si="8">H21-L21</f>
        <v>7.2745458300063479</v>
      </c>
      <c r="O21" s="31">
        <f t="shared" ref="O21:O84" si="9">I21-M21</f>
        <v>14.745529640000001</v>
      </c>
      <c r="P21" s="31">
        <f t="shared" ref="P21:P84" si="10">L21-J21</f>
        <v>6.0193941699936513</v>
      </c>
      <c r="Q21" s="31">
        <f t="shared" ref="Q21:Q84" si="11">M21-K21</f>
        <v>-46.821696209999999</v>
      </c>
      <c r="R21" s="31">
        <v>0</v>
      </c>
      <c r="S21" s="46">
        <f t="shared" ref="S21:S29" si="12">Q21/K21*100</f>
        <v>-53.852443985592956</v>
      </c>
      <c r="T21" s="47" t="s">
        <v>495</v>
      </c>
    </row>
    <row r="22" spans="1:20" ht="28.5" x14ac:dyDescent="0.25">
      <c r="A22" s="14" t="s">
        <v>51</v>
      </c>
      <c r="B22" s="15" t="s">
        <v>52</v>
      </c>
      <c r="C22" s="16" t="s">
        <v>48</v>
      </c>
      <c r="D22" s="30">
        <f>D152</f>
        <v>12.98399</v>
      </c>
      <c r="E22" s="30">
        <v>86.76204177000001</v>
      </c>
      <c r="F22" s="30">
        <v>0</v>
      </c>
      <c r="G22" s="30">
        <f t="shared" ref="G22" si="13">G152</f>
        <v>1.67479014</v>
      </c>
      <c r="H22" s="30">
        <f t="shared" si="2"/>
        <v>12.98399</v>
      </c>
      <c r="I22" s="31">
        <f t="shared" si="3"/>
        <v>85.087251630000011</v>
      </c>
      <c r="J22" s="31">
        <v>0</v>
      </c>
      <c r="K22" s="30">
        <v>86.76204177000001</v>
      </c>
      <c r="L22" s="30">
        <f t="shared" ref="L22" si="14">L152</f>
        <v>8.8212891530940531</v>
      </c>
      <c r="M22" s="30">
        <f>M152</f>
        <v>61.728137959999984</v>
      </c>
      <c r="N22" s="31">
        <f t="shared" si="8"/>
        <v>4.1627008469059472</v>
      </c>
      <c r="O22" s="31">
        <f t="shared" si="9"/>
        <v>23.359113670000028</v>
      </c>
      <c r="P22" s="31">
        <f t="shared" si="10"/>
        <v>8.8212891530940531</v>
      </c>
      <c r="Q22" s="31">
        <f t="shared" si="11"/>
        <v>-25.033903810000027</v>
      </c>
      <c r="R22" s="31">
        <v>0</v>
      </c>
      <c r="S22" s="46">
        <f t="shared" si="12"/>
        <v>-28.853520847703333</v>
      </c>
      <c r="T22" s="47" t="s">
        <v>495</v>
      </c>
    </row>
    <row r="23" spans="1:20" ht="57" x14ac:dyDescent="0.25">
      <c r="A23" s="14" t="s">
        <v>53</v>
      </c>
      <c r="B23" s="15" t="s">
        <v>54</v>
      </c>
      <c r="C23" s="16" t="s">
        <v>48</v>
      </c>
      <c r="D23" s="30">
        <v>0</v>
      </c>
      <c r="E23" s="30">
        <v>0</v>
      </c>
      <c r="F23" s="30">
        <v>0</v>
      </c>
      <c r="G23" s="30">
        <v>0</v>
      </c>
      <c r="H23" s="30">
        <f t="shared" si="2"/>
        <v>0</v>
      </c>
      <c r="I23" s="31">
        <f t="shared" si="3"/>
        <v>0</v>
      </c>
      <c r="J23" s="31">
        <v>0</v>
      </c>
      <c r="K23" s="30">
        <v>0</v>
      </c>
      <c r="L23" s="31">
        <v>0</v>
      </c>
      <c r="M23" s="30">
        <f>M348</f>
        <v>0</v>
      </c>
      <c r="N23" s="31">
        <f t="shared" si="8"/>
        <v>0</v>
      </c>
      <c r="O23" s="31">
        <f t="shared" si="9"/>
        <v>0</v>
      </c>
      <c r="P23" s="31">
        <f t="shared" si="10"/>
        <v>0</v>
      </c>
      <c r="Q23" s="31">
        <f t="shared" si="11"/>
        <v>0</v>
      </c>
      <c r="R23" s="31">
        <v>0</v>
      </c>
      <c r="S23" s="46">
        <v>0</v>
      </c>
      <c r="T23" s="47" t="s">
        <v>495</v>
      </c>
    </row>
    <row r="24" spans="1:20" s="1" customFormat="1" ht="15.75" customHeight="1" x14ac:dyDescent="0.25">
      <c r="A24" s="14" t="s">
        <v>55</v>
      </c>
      <c r="B24" s="15" t="s">
        <v>56</v>
      </c>
      <c r="C24" s="16" t="s">
        <v>48</v>
      </c>
      <c r="D24" s="30">
        <f>D351</f>
        <v>9.4190500000000004</v>
      </c>
      <c r="E24" s="30">
        <v>68.924471499999981</v>
      </c>
      <c r="F24" s="30">
        <v>0</v>
      </c>
      <c r="G24" s="30">
        <f t="shared" ref="G24" si="15">G351</f>
        <v>1.0278645199999998</v>
      </c>
      <c r="H24" s="30">
        <f t="shared" si="2"/>
        <v>9.4190500000000004</v>
      </c>
      <c r="I24" s="31">
        <f t="shared" si="3"/>
        <v>67.896606979999987</v>
      </c>
      <c r="J24" s="31">
        <v>0</v>
      </c>
      <c r="K24" s="30">
        <v>68.924471499999981</v>
      </c>
      <c r="L24" s="30">
        <f t="shared" ref="L24" si="16">L351</f>
        <v>10.157808655086505</v>
      </c>
      <c r="M24" s="30">
        <f>M351</f>
        <v>71.639513170000043</v>
      </c>
      <c r="N24" s="31">
        <f t="shared" si="8"/>
        <v>-0.73875865508650485</v>
      </c>
      <c r="O24" s="31">
        <f t="shared" si="9"/>
        <v>-3.7429061900000562</v>
      </c>
      <c r="P24" s="31">
        <f t="shared" si="10"/>
        <v>10.157808655086505</v>
      </c>
      <c r="Q24" s="31">
        <f t="shared" si="11"/>
        <v>2.7150416700000619</v>
      </c>
      <c r="R24" s="31">
        <v>0</v>
      </c>
      <c r="S24" s="46">
        <f t="shared" si="12"/>
        <v>3.9391548617098393</v>
      </c>
      <c r="T24" s="47" t="s">
        <v>495</v>
      </c>
    </row>
    <row r="25" spans="1:20" ht="42.75" x14ac:dyDescent="0.25">
      <c r="A25" s="14" t="s">
        <v>57</v>
      </c>
      <c r="B25" s="15" t="s">
        <v>58</v>
      </c>
      <c r="C25" s="16" t="s">
        <v>48</v>
      </c>
      <c r="D25" s="30">
        <v>0</v>
      </c>
      <c r="E25" s="30">
        <v>0</v>
      </c>
      <c r="F25" s="30">
        <v>0</v>
      </c>
      <c r="G25" s="31">
        <v>0</v>
      </c>
      <c r="H25" s="30">
        <f t="shared" si="2"/>
        <v>0</v>
      </c>
      <c r="I25" s="31">
        <f t="shared" si="3"/>
        <v>0</v>
      </c>
      <c r="J25" s="31">
        <v>0</v>
      </c>
      <c r="K25" s="30">
        <v>0</v>
      </c>
      <c r="L25" s="31">
        <v>0</v>
      </c>
      <c r="M25" s="30">
        <v>0</v>
      </c>
      <c r="N25" s="31">
        <f t="shared" si="8"/>
        <v>0</v>
      </c>
      <c r="O25" s="31">
        <f t="shared" si="9"/>
        <v>0</v>
      </c>
      <c r="P25" s="31">
        <f t="shared" si="10"/>
        <v>0</v>
      </c>
      <c r="Q25" s="31">
        <f t="shared" si="11"/>
        <v>0</v>
      </c>
      <c r="R25" s="31">
        <v>0</v>
      </c>
      <c r="S25" s="46">
        <v>0</v>
      </c>
      <c r="T25" s="47" t="s">
        <v>495</v>
      </c>
    </row>
    <row r="26" spans="1:20" ht="28.5" x14ac:dyDescent="0.25">
      <c r="A26" s="14" t="s">
        <v>59</v>
      </c>
      <c r="B26" s="15" t="s">
        <v>60</v>
      </c>
      <c r="C26" s="16" t="s">
        <v>48</v>
      </c>
      <c r="D26" s="30">
        <f>D406</f>
        <v>3.7164583333333328</v>
      </c>
      <c r="E26" s="30">
        <v>45.364349000000004</v>
      </c>
      <c r="F26" s="30">
        <v>0</v>
      </c>
      <c r="G26" s="31">
        <v>0</v>
      </c>
      <c r="H26" s="30">
        <f t="shared" si="2"/>
        <v>3.7164583333333328</v>
      </c>
      <c r="I26" s="31">
        <f t="shared" si="3"/>
        <v>45.364349000000004</v>
      </c>
      <c r="J26" s="31">
        <v>0</v>
      </c>
      <c r="K26" s="30">
        <v>45.364349000000004</v>
      </c>
      <c r="L26" s="30">
        <f t="shared" ref="L26" si="17">L406</f>
        <v>0</v>
      </c>
      <c r="M26" s="30">
        <f>M406</f>
        <v>47.472707459999995</v>
      </c>
      <c r="N26" s="31">
        <f t="shared" si="8"/>
        <v>3.7164583333333328</v>
      </c>
      <c r="O26" s="31">
        <f t="shared" si="9"/>
        <v>-2.1083584599999909</v>
      </c>
      <c r="P26" s="31">
        <f t="shared" si="10"/>
        <v>0</v>
      </c>
      <c r="Q26" s="31">
        <f t="shared" si="11"/>
        <v>2.1083584599999909</v>
      </c>
      <c r="R26" s="31">
        <v>0</v>
      </c>
      <c r="S26" s="46">
        <f t="shared" si="12"/>
        <v>4.6476109686925975</v>
      </c>
      <c r="T26" s="47" t="s">
        <v>495</v>
      </c>
    </row>
    <row r="27" spans="1:20" x14ac:dyDescent="0.25">
      <c r="A27" s="14" t="s">
        <v>61</v>
      </c>
      <c r="B27" s="15" t="s">
        <v>594</v>
      </c>
      <c r="C27" s="16" t="s">
        <v>48</v>
      </c>
      <c r="D27" s="30">
        <v>0</v>
      </c>
      <c r="E27" s="30">
        <v>0</v>
      </c>
      <c r="F27" s="30">
        <v>0</v>
      </c>
      <c r="G27" s="31">
        <v>0</v>
      </c>
      <c r="H27" s="30">
        <f t="shared" si="2"/>
        <v>0</v>
      </c>
      <c r="I27" s="31">
        <f t="shared" si="3"/>
        <v>0</v>
      </c>
      <c r="J27" s="31">
        <v>0</v>
      </c>
      <c r="K27" s="30">
        <v>0</v>
      </c>
      <c r="L27" s="31"/>
      <c r="M27" s="30">
        <v>0</v>
      </c>
      <c r="N27" s="31">
        <f t="shared" si="8"/>
        <v>0</v>
      </c>
      <c r="O27" s="31">
        <f t="shared" si="9"/>
        <v>0</v>
      </c>
      <c r="P27" s="31">
        <f t="shared" si="10"/>
        <v>0</v>
      </c>
      <c r="Q27" s="31">
        <f t="shared" si="11"/>
        <v>0</v>
      </c>
      <c r="R27" s="31">
        <v>0</v>
      </c>
      <c r="S27" s="46">
        <v>0</v>
      </c>
      <c r="T27" s="47" t="s">
        <v>495</v>
      </c>
    </row>
    <row r="28" spans="1:20" ht="28.5" x14ac:dyDescent="0.25">
      <c r="A28" s="14" t="s">
        <v>10</v>
      </c>
      <c r="B28" s="15" t="s">
        <v>62</v>
      </c>
      <c r="C28" s="16" t="s">
        <v>48</v>
      </c>
      <c r="D28" s="30">
        <v>13.293939999999999</v>
      </c>
      <c r="E28" s="30">
        <v>86.944422099999997</v>
      </c>
      <c r="F28" s="30">
        <v>0</v>
      </c>
      <c r="G28" s="30">
        <f>G29+G86</f>
        <v>32.076166569999998</v>
      </c>
      <c r="H28" s="30">
        <f t="shared" si="2"/>
        <v>13.293939999999999</v>
      </c>
      <c r="I28" s="31">
        <f t="shared" si="3"/>
        <v>54.868255529999999</v>
      </c>
      <c r="J28" s="31">
        <v>0</v>
      </c>
      <c r="K28" s="30">
        <v>86.944422099999997</v>
      </c>
      <c r="L28" s="30">
        <f>L29+L86</f>
        <v>6.0193941699936513</v>
      </c>
      <c r="M28" s="31">
        <f>M29+M86</f>
        <v>40.122725889999998</v>
      </c>
      <c r="N28" s="31">
        <f t="shared" si="8"/>
        <v>7.2745458300063479</v>
      </c>
      <c r="O28" s="31">
        <f t="shared" si="9"/>
        <v>14.745529640000001</v>
      </c>
      <c r="P28" s="31">
        <f t="shared" si="10"/>
        <v>6.0193941699936513</v>
      </c>
      <c r="Q28" s="31">
        <f t="shared" si="11"/>
        <v>-46.821696209999999</v>
      </c>
      <c r="R28" s="31">
        <v>0</v>
      </c>
      <c r="S28" s="46">
        <f t="shared" si="12"/>
        <v>-53.852443985592956</v>
      </c>
      <c r="T28" s="47" t="s">
        <v>495</v>
      </c>
    </row>
    <row r="29" spans="1:20" ht="42.75" x14ac:dyDescent="0.25">
      <c r="A29" s="14" t="s">
        <v>11</v>
      </c>
      <c r="B29" s="15" t="s">
        <v>63</v>
      </c>
      <c r="C29" s="16" t="s">
        <v>48</v>
      </c>
      <c r="D29" s="30">
        <v>13.27966</v>
      </c>
      <c r="E29" s="30">
        <v>86.839295100000015</v>
      </c>
      <c r="F29" s="30">
        <v>0</v>
      </c>
      <c r="G29" s="30">
        <f>G30+G42+G55</f>
        <v>31.890055589999999</v>
      </c>
      <c r="H29" s="30">
        <f t="shared" si="2"/>
        <v>13.27966</v>
      </c>
      <c r="I29" s="31">
        <f t="shared" si="3"/>
        <v>54.949239510000012</v>
      </c>
      <c r="J29" s="31">
        <v>0</v>
      </c>
      <c r="K29" s="30">
        <v>86.839295100000015</v>
      </c>
      <c r="L29" s="30">
        <f>L30+L42+L55+L87</f>
        <v>5.6006929501993072</v>
      </c>
      <c r="M29" s="31">
        <f>M30+M42+M55+M87</f>
        <v>36.865230400000002</v>
      </c>
      <c r="N29" s="31">
        <f t="shared" si="8"/>
        <v>7.6789670498006926</v>
      </c>
      <c r="O29" s="31">
        <f t="shared" si="9"/>
        <v>18.084009110000011</v>
      </c>
      <c r="P29" s="31">
        <f t="shared" si="10"/>
        <v>5.6006929501993072</v>
      </c>
      <c r="Q29" s="31">
        <f t="shared" si="11"/>
        <v>-49.974064700000014</v>
      </c>
      <c r="R29" s="31">
        <v>0</v>
      </c>
      <c r="S29" s="46">
        <f t="shared" si="12"/>
        <v>-57.547754898807334</v>
      </c>
      <c r="T29" s="47" t="s">
        <v>495</v>
      </c>
    </row>
    <row r="30" spans="1:20" ht="71.25" x14ac:dyDescent="0.25">
      <c r="A30" s="14" t="s">
        <v>12</v>
      </c>
      <c r="B30" s="15" t="s">
        <v>64</v>
      </c>
      <c r="C30" s="16" t="s">
        <v>48</v>
      </c>
      <c r="D30" s="30">
        <f>SUM(D31:D39)</f>
        <v>0</v>
      </c>
      <c r="E30" s="30">
        <v>0</v>
      </c>
      <c r="F30" s="30">
        <v>0</v>
      </c>
      <c r="G30" s="31">
        <f>SUM(G31:G39)</f>
        <v>0.31894050000000002</v>
      </c>
      <c r="H30" s="30">
        <f t="shared" si="2"/>
        <v>0</v>
      </c>
      <c r="I30" s="31">
        <f t="shared" si="3"/>
        <v>-0.31894050000000002</v>
      </c>
      <c r="J30" s="31">
        <v>0</v>
      </c>
      <c r="K30" s="30">
        <v>0</v>
      </c>
      <c r="L30" s="30">
        <f>SUM(L31:L39)</f>
        <v>1.8058455054381211</v>
      </c>
      <c r="M30" s="31">
        <f>SUM(M31:M39)</f>
        <v>11.347037070000001</v>
      </c>
      <c r="N30" s="31">
        <f t="shared" si="8"/>
        <v>-1.8058455054381211</v>
      </c>
      <c r="O30" s="31">
        <f t="shared" si="9"/>
        <v>-11.665977570000001</v>
      </c>
      <c r="P30" s="31">
        <f t="shared" si="10"/>
        <v>1.8058455054381211</v>
      </c>
      <c r="Q30" s="31">
        <f t="shared" si="11"/>
        <v>11.347037070000001</v>
      </c>
      <c r="R30" s="31">
        <v>0</v>
      </c>
      <c r="S30" s="46">
        <v>100</v>
      </c>
      <c r="T30" s="47" t="s">
        <v>495</v>
      </c>
    </row>
    <row r="31" spans="1:20" ht="45" x14ac:dyDescent="0.25">
      <c r="A31" s="17" t="s">
        <v>12</v>
      </c>
      <c r="B31" s="18" t="s">
        <v>558</v>
      </c>
      <c r="C31" s="19" t="s">
        <v>559</v>
      </c>
      <c r="D31" s="41">
        <v>0</v>
      </c>
      <c r="E31" s="41">
        <v>0</v>
      </c>
      <c r="F31" s="41">
        <v>0</v>
      </c>
      <c r="G31" s="48">
        <v>7.8449820000000017E-2</v>
      </c>
      <c r="H31" s="41">
        <f t="shared" si="2"/>
        <v>0</v>
      </c>
      <c r="I31" s="48">
        <f t="shared" si="3"/>
        <v>-7.8449820000000017E-2</v>
      </c>
      <c r="J31" s="48">
        <v>0</v>
      </c>
      <c r="K31" s="41">
        <v>0</v>
      </c>
      <c r="L31" s="48">
        <v>0</v>
      </c>
      <c r="M31" s="41">
        <v>0</v>
      </c>
      <c r="N31" s="48">
        <f t="shared" si="8"/>
        <v>0</v>
      </c>
      <c r="O31" s="48">
        <f t="shared" si="9"/>
        <v>-7.8449820000000017E-2</v>
      </c>
      <c r="P31" s="48">
        <f t="shared" si="10"/>
        <v>0</v>
      </c>
      <c r="Q31" s="48">
        <f t="shared" si="11"/>
        <v>0</v>
      </c>
      <c r="R31" s="48">
        <v>0</v>
      </c>
      <c r="S31" s="49">
        <v>0</v>
      </c>
      <c r="T31" s="50" t="s">
        <v>495</v>
      </c>
    </row>
    <row r="32" spans="1:20" ht="45" x14ac:dyDescent="0.25">
      <c r="A32" s="17" t="s">
        <v>12</v>
      </c>
      <c r="B32" s="18" t="s">
        <v>788</v>
      </c>
      <c r="C32" s="19" t="s">
        <v>789</v>
      </c>
      <c r="D32" s="41">
        <v>0</v>
      </c>
      <c r="E32" s="41">
        <v>0</v>
      </c>
      <c r="F32" s="41">
        <v>0</v>
      </c>
      <c r="G32" s="48">
        <v>9.9968599999999991E-2</v>
      </c>
      <c r="H32" s="41">
        <f t="shared" si="2"/>
        <v>0</v>
      </c>
      <c r="I32" s="48">
        <f t="shared" si="3"/>
        <v>-9.9968599999999991E-2</v>
      </c>
      <c r="J32" s="48">
        <v>0</v>
      </c>
      <c r="K32" s="41">
        <v>0</v>
      </c>
      <c r="L32" s="48">
        <v>0</v>
      </c>
      <c r="M32" s="41">
        <v>0</v>
      </c>
      <c r="N32" s="48">
        <f t="shared" si="8"/>
        <v>0</v>
      </c>
      <c r="O32" s="48">
        <f t="shared" si="9"/>
        <v>-9.9968599999999991E-2</v>
      </c>
      <c r="P32" s="48">
        <f t="shared" si="10"/>
        <v>0</v>
      </c>
      <c r="Q32" s="48">
        <f t="shared" si="11"/>
        <v>0</v>
      </c>
      <c r="R32" s="48">
        <v>0</v>
      </c>
      <c r="S32" s="49">
        <v>0</v>
      </c>
      <c r="T32" s="50" t="s">
        <v>495</v>
      </c>
    </row>
    <row r="33" spans="1:20" ht="45" x14ac:dyDescent="0.25">
      <c r="A33" s="17" t="s">
        <v>12</v>
      </c>
      <c r="B33" s="18" t="s">
        <v>595</v>
      </c>
      <c r="C33" s="19" t="s">
        <v>549</v>
      </c>
      <c r="D33" s="41">
        <v>0</v>
      </c>
      <c r="E33" s="41">
        <v>0</v>
      </c>
      <c r="F33" s="41">
        <v>0</v>
      </c>
      <c r="G33" s="48">
        <v>1.8233570000000001E-2</v>
      </c>
      <c r="H33" s="41">
        <f t="shared" si="2"/>
        <v>0</v>
      </c>
      <c r="I33" s="48">
        <f t="shared" si="3"/>
        <v>-1.8233570000000001E-2</v>
      </c>
      <c r="J33" s="48">
        <v>0</v>
      </c>
      <c r="K33" s="41">
        <v>0</v>
      </c>
      <c r="L33" s="48">
        <v>0</v>
      </c>
      <c r="M33" s="41">
        <v>0</v>
      </c>
      <c r="N33" s="48">
        <f t="shared" si="8"/>
        <v>0</v>
      </c>
      <c r="O33" s="48">
        <f t="shared" si="9"/>
        <v>-1.8233570000000001E-2</v>
      </c>
      <c r="P33" s="48">
        <f t="shared" si="10"/>
        <v>0</v>
      </c>
      <c r="Q33" s="48">
        <f t="shared" si="11"/>
        <v>0</v>
      </c>
      <c r="R33" s="48">
        <v>0</v>
      </c>
      <c r="S33" s="49">
        <v>0</v>
      </c>
      <c r="T33" s="50" t="s">
        <v>495</v>
      </c>
    </row>
    <row r="34" spans="1:20" ht="45" x14ac:dyDescent="0.25">
      <c r="A34" s="20" t="s">
        <v>12</v>
      </c>
      <c r="B34" s="21" t="s">
        <v>596</v>
      </c>
      <c r="C34" s="22" t="s">
        <v>547</v>
      </c>
      <c r="D34" s="41">
        <v>0</v>
      </c>
      <c r="E34" s="41">
        <v>0</v>
      </c>
      <c r="F34" s="41">
        <v>0</v>
      </c>
      <c r="G34" s="48">
        <v>4.2833719999999999E-2</v>
      </c>
      <c r="H34" s="41">
        <f t="shared" si="2"/>
        <v>0</v>
      </c>
      <c r="I34" s="48">
        <f t="shared" si="3"/>
        <v>-4.2833719999999999E-2</v>
      </c>
      <c r="J34" s="48">
        <v>0</v>
      </c>
      <c r="K34" s="41">
        <v>0</v>
      </c>
      <c r="L34" s="48">
        <v>0</v>
      </c>
      <c r="M34" s="41">
        <v>0</v>
      </c>
      <c r="N34" s="48">
        <f t="shared" si="8"/>
        <v>0</v>
      </c>
      <c r="O34" s="48">
        <f t="shared" si="9"/>
        <v>-4.2833719999999999E-2</v>
      </c>
      <c r="P34" s="48">
        <f t="shared" si="10"/>
        <v>0</v>
      </c>
      <c r="Q34" s="48">
        <f t="shared" si="11"/>
        <v>0</v>
      </c>
      <c r="R34" s="48">
        <v>0</v>
      </c>
      <c r="S34" s="49">
        <v>0</v>
      </c>
      <c r="T34" s="50" t="s">
        <v>495</v>
      </c>
    </row>
    <row r="35" spans="1:20" ht="45" x14ac:dyDescent="0.25">
      <c r="A35" s="20" t="s">
        <v>12</v>
      </c>
      <c r="B35" s="21" t="s">
        <v>597</v>
      </c>
      <c r="C35" s="22" t="s">
        <v>548</v>
      </c>
      <c r="D35" s="41">
        <v>0</v>
      </c>
      <c r="E35" s="41">
        <v>0</v>
      </c>
      <c r="F35" s="41">
        <v>0</v>
      </c>
      <c r="G35" s="48">
        <v>3.641761000000001E-2</v>
      </c>
      <c r="H35" s="41">
        <f t="shared" si="2"/>
        <v>0</v>
      </c>
      <c r="I35" s="48">
        <f t="shared" si="3"/>
        <v>-3.641761000000001E-2</v>
      </c>
      <c r="J35" s="48">
        <v>0</v>
      </c>
      <c r="K35" s="41">
        <v>0</v>
      </c>
      <c r="L35" s="48">
        <v>0</v>
      </c>
      <c r="M35" s="41">
        <v>0</v>
      </c>
      <c r="N35" s="48">
        <f t="shared" si="8"/>
        <v>0</v>
      </c>
      <c r="O35" s="48">
        <f t="shared" si="9"/>
        <v>-3.641761000000001E-2</v>
      </c>
      <c r="P35" s="48">
        <f t="shared" si="10"/>
        <v>0</v>
      </c>
      <c r="Q35" s="48">
        <f t="shared" si="11"/>
        <v>0</v>
      </c>
      <c r="R35" s="48">
        <v>0</v>
      </c>
      <c r="S35" s="49">
        <v>0</v>
      </c>
      <c r="T35" s="50" t="s">
        <v>495</v>
      </c>
    </row>
    <row r="36" spans="1:20" ht="45" x14ac:dyDescent="0.25">
      <c r="A36" s="20" t="s">
        <v>12</v>
      </c>
      <c r="B36" s="21" t="s">
        <v>556</v>
      </c>
      <c r="C36" s="22" t="s">
        <v>557</v>
      </c>
      <c r="D36" s="41">
        <v>0</v>
      </c>
      <c r="E36" s="41">
        <v>0</v>
      </c>
      <c r="F36" s="41">
        <v>0</v>
      </c>
      <c r="G36" s="48">
        <v>4.3037180000000001E-2</v>
      </c>
      <c r="H36" s="41">
        <f t="shared" si="2"/>
        <v>0</v>
      </c>
      <c r="I36" s="48">
        <f t="shared" si="3"/>
        <v>-4.3037180000000001E-2</v>
      </c>
      <c r="J36" s="48">
        <v>0</v>
      </c>
      <c r="K36" s="41">
        <v>0</v>
      </c>
      <c r="L36" s="48">
        <v>0</v>
      </c>
      <c r="M36" s="41">
        <v>0</v>
      </c>
      <c r="N36" s="48">
        <f t="shared" si="8"/>
        <v>0</v>
      </c>
      <c r="O36" s="48">
        <f t="shared" si="9"/>
        <v>-4.3037180000000001E-2</v>
      </c>
      <c r="P36" s="48">
        <f t="shared" si="10"/>
        <v>0</v>
      </c>
      <c r="Q36" s="48">
        <f t="shared" si="11"/>
        <v>0</v>
      </c>
      <c r="R36" s="48">
        <v>0</v>
      </c>
      <c r="S36" s="49">
        <v>0</v>
      </c>
      <c r="T36" s="50" t="s">
        <v>495</v>
      </c>
    </row>
    <row r="37" spans="1:20" ht="45" x14ac:dyDescent="0.25">
      <c r="A37" s="20" t="s">
        <v>12</v>
      </c>
      <c r="B37" s="21" t="s">
        <v>598</v>
      </c>
      <c r="C37" s="22" t="s">
        <v>508</v>
      </c>
      <c r="D37" s="41">
        <v>0</v>
      </c>
      <c r="E37" s="41">
        <v>0</v>
      </c>
      <c r="F37" s="41">
        <v>0</v>
      </c>
      <c r="G37" s="48">
        <v>0</v>
      </c>
      <c r="H37" s="41">
        <f t="shared" si="2"/>
        <v>0</v>
      </c>
      <c r="I37" s="48">
        <f t="shared" si="3"/>
        <v>0</v>
      </c>
      <c r="J37" s="48">
        <v>0</v>
      </c>
      <c r="K37" s="41">
        <v>0</v>
      </c>
      <c r="L37" s="48">
        <f>M37/6.15</f>
        <v>1.4040334861788617</v>
      </c>
      <c r="M37" s="41">
        <v>8.6348059399999997</v>
      </c>
      <c r="N37" s="48">
        <f t="shared" si="8"/>
        <v>-1.4040334861788617</v>
      </c>
      <c r="O37" s="48">
        <f t="shared" si="9"/>
        <v>-8.6348059399999997</v>
      </c>
      <c r="P37" s="48">
        <f t="shared" si="10"/>
        <v>1.4040334861788617</v>
      </c>
      <c r="Q37" s="48">
        <f t="shared" si="11"/>
        <v>8.6348059399999997</v>
      </c>
      <c r="R37" s="48">
        <v>0</v>
      </c>
      <c r="S37" s="49">
        <v>100</v>
      </c>
      <c r="T37" s="50" t="s">
        <v>495</v>
      </c>
    </row>
    <row r="38" spans="1:20" ht="45" x14ac:dyDescent="0.25">
      <c r="A38" s="20" t="s">
        <v>12</v>
      </c>
      <c r="B38" s="21" t="s">
        <v>599</v>
      </c>
      <c r="C38" s="22" t="s">
        <v>509</v>
      </c>
      <c r="D38" s="41">
        <v>0</v>
      </c>
      <c r="E38" s="41">
        <v>0</v>
      </c>
      <c r="F38" s="41">
        <v>0</v>
      </c>
      <c r="G38" s="48">
        <v>0</v>
      </c>
      <c r="H38" s="41">
        <f t="shared" si="2"/>
        <v>0</v>
      </c>
      <c r="I38" s="48">
        <f t="shared" si="3"/>
        <v>0</v>
      </c>
      <c r="J38" s="48">
        <v>0</v>
      </c>
      <c r="K38" s="41">
        <v>0</v>
      </c>
      <c r="L38" s="48">
        <f>M38/6.75</f>
        <v>0.14350980444444447</v>
      </c>
      <c r="M38" s="41">
        <v>0.9686911800000001</v>
      </c>
      <c r="N38" s="48">
        <f t="shared" si="8"/>
        <v>-0.14350980444444447</v>
      </c>
      <c r="O38" s="48">
        <f t="shared" si="9"/>
        <v>-0.9686911800000001</v>
      </c>
      <c r="P38" s="48">
        <f t="shared" si="10"/>
        <v>0.14350980444444447</v>
      </c>
      <c r="Q38" s="48">
        <f t="shared" si="11"/>
        <v>0.9686911800000001</v>
      </c>
      <c r="R38" s="48">
        <v>0</v>
      </c>
      <c r="S38" s="49">
        <v>100</v>
      </c>
      <c r="T38" s="50" t="s">
        <v>495</v>
      </c>
    </row>
    <row r="39" spans="1:20" ht="45" x14ac:dyDescent="0.25">
      <c r="A39" s="20" t="s">
        <v>12</v>
      </c>
      <c r="B39" s="21" t="s">
        <v>511</v>
      </c>
      <c r="C39" s="22" t="s">
        <v>510</v>
      </c>
      <c r="D39" s="41">
        <v>0</v>
      </c>
      <c r="E39" s="41">
        <v>0</v>
      </c>
      <c r="F39" s="41">
        <v>0</v>
      </c>
      <c r="G39" s="48">
        <v>0</v>
      </c>
      <c r="H39" s="41">
        <f t="shared" si="2"/>
        <v>0</v>
      </c>
      <c r="I39" s="48">
        <f t="shared" si="3"/>
        <v>0</v>
      </c>
      <c r="J39" s="48">
        <v>0</v>
      </c>
      <c r="K39" s="41">
        <v>0</v>
      </c>
      <c r="L39" s="48">
        <f>M39/6.75</f>
        <v>0.2583022148148148</v>
      </c>
      <c r="M39" s="41">
        <v>1.7435399499999999</v>
      </c>
      <c r="N39" s="48">
        <f t="shared" si="8"/>
        <v>-0.2583022148148148</v>
      </c>
      <c r="O39" s="48">
        <f t="shared" si="9"/>
        <v>-1.7435399499999999</v>
      </c>
      <c r="P39" s="48">
        <f t="shared" si="10"/>
        <v>0.2583022148148148</v>
      </c>
      <c r="Q39" s="48">
        <f t="shared" si="11"/>
        <v>1.7435399499999999</v>
      </c>
      <c r="R39" s="48">
        <v>0</v>
      </c>
      <c r="S39" s="49">
        <v>100</v>
      </c>
      <c r="T39" s="50" t="s">
        <v>495</v>
      </c>
    </row>
    <row r="40" spans="1:20" ht="71.25" x14ac:dyDescent="0.25">
      <c r="A40" s="23" t="s">
        <v>12</v>
      </c>
      <c r="B40" s="51" t="s">
        <v>65</v>
      </c>
      <c r="C40" s="52" t="s">
        <v>48</v>
      </c>
      <c r="D40" s="30">
        <v>0</v>
      </c>
      <c r="E40" s="30">
        <v>0</v>
      </c>
      <c r="F40" s="30">
        <v>0</v>
      </c>
      <c r="G40" s="30">
        <v>0</v>
      </c>
      <c r="H40" s="30">
        <f t="shared" si="2"/>
        <v>0</v>
      </c>
      <c r="I40" s="31">
        <f t="shared" si="3"/>
        <v>0</v>
      </c>
      <c r="J40" s="31">
        <v>0</v>
      </c>
      <c r="K40" s="30">
        <v>0</v>
      </c>
      <c r="L40" s="31">
        <v>0</v>
      </c>
      <c r="M40" s="30">
        <v>0</v>
      </c>
      <c r="N40" s="31">
        <f t="shared" si="8"/>
        <v>0</v>
      </c>
      <c r="O40" s="31">
        <f t="shared" si="9"/>
        <v>0</v>
      </c>
      <c r="P40" s="31">
        <f t="shared" si="10"/>
        <v>0</v>
      </c>
      <c r="Q40" s="31">
        <f t="shared" si="11"/>
        <v>0</v>
      </c>
      <c r="R40" s="31">
        <v>0</v>
      </c>
      <c r="S40" s="46">
        <v>0</v>
      </c>
      <c r="T40" s="47" t="s">
        <v>495</v>
      </c>
    </row>
    <row r="41" spans="1:20" ht="71.25" x14ac:dyDescent="0.25">
      <c r="A41" s="23" t="s">
        <v>12</v>
      </c>
      <c r="B41" s="51" t="s">
        <v>66</v>
      </c>
      <c r="C41" s="52" t="s">
        <v>48</v>
      </c>
      <c r="D41" s="30">
        <v>0</v>
      </c>
      <c r="E41" s="30">
        <v>0</v>
      </c>
      <c r="F41" s="30">
        <v>0</v>
      </c>
      <c r="G41" s="30">
        <v>0</v>
      </c>
      <c r="H41" s="30">
        <f t="shared" si="2"/>
        <v>0</v>
      </c>
      <c r="I41" s="31">
        <f t="shared" si="3"/>
        <v>0</v>
      </c>
      <c r="J41" s="31">
        <v>0</v>
      </c>
      <c r="K41" s="30">
        <v>0</v>
      </c>
      <c r="L41" s="31">
        <v>0</v>
      </c>
      <c r="M41" s="30">
        <v>0</v>
      </c>
      <c r="N41" s="31">
        <f t="shared" si="8"/>
        <v>0</v>
      </c>
      <c r="O41" s="31">
        <f t="shared" si="9"/>
        <v>0</v>
      </c>
      <c r="P41" s="31">
        <f t="shared" si="10"/>
        <v>0</v>
      </c>
      <c r="Q41" s="31">
        <f t="shared" si="11"/>
        <v>0</v>
      </c>
      <c r="R41" s="31">
        <v>0</v>
      </c>
      <c r="S41" s="46">
        <v>0</v>
      </c>
      <c r="T41" s="47" t="s">
        <v>495</v>
      </c>
    </row>
    <row r="42" spans="1:20" ht="71.25" x14ac:dyDescent="0.25">
      <c r="A42" s="14" t="s">
        <v>13</v>
      </c>
      <c r="B42" s="15" t="s">
        <v>67</v>
      </c>
      <c r="C42" s="16" t="s">
        <v>48</v>
      </c>
      <c r="D42" s="30">
        <f>SUM(D43:D52)</f>
        <v>0</v>
      </c>
      <c r="E42" s="30">
        <v>0</v>
      </c>
      <c r="F42" s="30">
        <v>0</v>
      </c>
      <c r="G42" s="30">
        <f>SUM(G43:G52)</f>
        <v>2.4626094000000003</v>
      </c>
      <c r="H42" s="30">
        <f t="shared" si="2"/>
        <v>0</v>
      </c>
      <c r="I42" s="31">
        <f t="shared" si="3"/>
        <v>-2.4626094000000003</v>
      </c>
      <c r="J42" s="31">
        <v>0</v>
      </c>
      <c r="K42" s="30">
        <v>0</v>
      </c>
      <c r="L42" s="31">
        <f>SUM(L43:L52)</f>
        <v>3.199583932443228</v>
      </c>
      <c r="M42" s="31">
        <f>SUM(M43:M52)</f>
        <v>21.50564335</v>
      </c>
      <c r="N42" s="31">
        <f t="shared" si="8"/>
        <v>-3.199583932443228</v>
      </c>
      <c r="O42" s="31">
        <f t="shared" si="9"/>
        <v>-23.968252750000001</v>
      </c>
      <c r="P42" s="31">
        <f t="shared" si="10"/>
        <v>3.199583932443228</v>
      </c>
      <c r="Q42" s="31">
        <f t="shared" si="11"/>
        <v>21.50564335</v>
      </c>
      <c r="R42" s="31">
        <v>0</v>
      </c>
      <c r="S42" s="46">
        <v>100</v>
      </c>
      <c r="T42" s="47" t="s">
        <v>495</v>
      </c>
    </row>
    <row r="43" spans="1:20" ht="60" x14ac:dyDescent="0.25">
      <c r="A43" s="17" t="s">
        <v>13</v>
      </c>
      <c r="B43" s="18" t="s">
        <v>790</v>
      </c>
      <c r="C43" s="19" t="s">
        <v>791</v>
      </c>
      <c r="D43" s="41">
        <v>0</v>
      </c>
      <c r="E43" s="41">
        <v>0</v>
      </c>
      <c r="F43" s="41">
        <v>0</v>
      </c>
      <c r="G43" s="48">
        <v>0.11119982</v>
      </c>
      <c r="H43" s="41">
        <f t="shared" si="2"/>
        <v>0</v>
      </c>
      <c r="I43" s="48">
        <f t="shared" si="3"/>
        <v>-0.11119982</v>
      </c>
      <c r="J43" s="48">
        <v>0</v>
      </c>
      <c r="K43" s="41">
        <v>0</v>
      </c>
      <c r="L43" s="48">
        <v>0</v>
      </c>
      <c r="M43" s="41">
        <v>0</v>
      </c>
      <c r="N43" s="48">
        <f t="shared" si="8"/>
        <v>0</v>
      </c>
      <c r="O43" s="48">
        <f t="shared" si="9"/>
        <v>-0.11119982</v>
      </c>
      <c r="P43" s="48">
        <f t="shared" si="10"/>
        <v>0</v>
      </c>
      <c r="Q43" s="48">
        <f t="shared" si="11"/>
        <v>0</v>
      </c>
      <c r="R43" s="48">
        <v>0</v>
      </c>
      <c r="S43" s="49">
        <v>0</v>
      </c>
      <c r="T43" s="50" t="s">
        <v>495</v>
      </c>
    </row>
    <row r="44" spans="1:20" ht="45" x14ac:dyDescent="0.25">
      <c r="A44" s="17" t="s">
        <v>13</v>
      </c>
      <c r="B44" s="18" t="s">
        <v>554</v>
      </c>
      <c r="C44" s="19" t="s">
        <v>555</v>
      </c>
      <c r="D44" s="41">
        <v>0</v>
      </c>
      <c r="E44" s="41">
        <v>0</v>
      </c>
      <c r="F44" s="41">
        <v>0</v>
      </c>
      <c r="G44" s="48">
        <v>0.14824982</v>
      </c>
      <c r="H44" s="41">
        <f t="shared" si="2"/>
        <v>0</v>
      </c>
      <c r="I44" s="48">
        <f t="shared" si="3"/>
        <v>-0.14824982</v>
      </c>
      <c r="J44" s="48">
        <v>0</v>
      </c>
      <c r="K44" s="41">
        <v>0</v>
      </c>
      <c r="L44" s="48">
        <v>0</v>
      </c>
      <c r="M44" s="41">
        <v>0</v>
      </c>
      <c r="N44" s="48">
        <f t="shared" si="8"/>
        <v>0</v>
      </c>
      <c r="O44" s="48">
        <f t="shared" si="9"/>
        <v>-0.14824982</v>
      </c>
      <c r="P44" s="48">
        <f t="shared" si="10"/>
        <v>0</v>
      </c>
      <c r="Q44" s="48">
        <f t="shared" si="11"/>
        <v>0</v>
      </c>
      <c r="R44" s="48">
        <v>0</v>
      </c>
      <c r="S44" s="49">
        <v>0</v>
      </c>
      <c r="T44" s="50" t="s">
        <v>495</v>
      </c>
    </row>
    <row r="45" spans="1:20" ht="45" x14ac:dyDescent="0.25">
      <c r="A45" s="17" t="s">
        <v>13</v>
      </c>
      <c r="B45" s="18" t="s">
        <v>550</v>
      </c>
      <c r="C45" s="19" t="s">
        <v>551</v>
      </c>
      <c r="D45" s="41">
        <v>0</v>
      </c>
      <c r="E45" s="41">
        <v>0</v>
      </c>
      <c r="F45" s="41">
        <v>0</v>
      </c>
      <c r="G45" s="48">
        <v>0.13417509999999999</v>
      </c>
      <c r="H45" s="41">
        <f t="shared" si="2"/>
        <v>0</v>
      </c>
      <c r="I45" s="48">
        <f t="shared" si="3"/>
        <v>-0.13417509999999999</v>
      </c>
      <c r="J45" s="48">
        <v>0</v>
      </c>
      <c r="K45" s="41">
        <v>0</v>
      </c>
      <c r="L45" s="48">
        <v>0</v>
      </c>
      <c r="M45" s="41">
        <v>0</v>
      </c>
      <c r="N45" s="48">
        <f t="shared" si="8"/>
        <v>0</v>
      </c>
      <c r="O45" s="48">
        <f t="shared" si="9"/>
        <v>-0.13417509999999999</v>
      </c>
      <c r="P45" s="48">
        <f t="shared" si="10"/>
        <v>0</v>
      </c>
      <c r="Q45" s="48">
        <f t="shared" si="11"/>
        <v>0</v>
      </c>
      <c r="R45" s="48">
        <v>0</v>
      </c>
      <c r="S45" s="49">
        <v>0</v>
      </c>
      <c r="T45" s="50" t="s">
        <v>495</v>
      </c>
    </row>
    <row r="46" spans="1:20" ht="45" x14ac:dyDescent="0.25">
      <c r="A46" s="20" t="s">
        <v>13</v>
      </c>
      <c r="B46" s="21" t="s">
        <v>600</v>
      </c>
      <c r="C46" s="22" t="s">
        <v>546</v>
      </c>
      <c r="D46" s="41">
        <v>0</v>
      </c>
      <c r="E46" s="41">
        <v>0</v>
      </c>
      <c r="F46" s="41">
        <v>0</v>
      </c>
      <c r="G46" s="48">
        <v>0.44735625999999995</v>
      </c>
      <c r="H46" s="41">
        <f t="shared" si="2"/>
        <v>0</v>
      </c>
      <c r="I46" s="48">
        <f t="shared" si="3"/>
        <v>-0.44735625999999995</v>
      </c>
      <c r="J46" s="48">
        <v>0</v>
      </c>
      <c r="K46" s="41">
        <v>0</v>
      </c>
      <c r="L46" s="48">
        <v>0</v>
      </c>
      <c r="M46" s="41">
        <v>0</v>
      </c>
      <c r="N46" s="48">
        <f t="shared" si="8"/>
        <v>0</v>
      </c>
      <c r="O46" s="48">
        <f t="shared" si="9"/>
        <v>-0.44735625999999995</v>
      </c>
      <c r="P46" s="48">
        <f t="shared" si="10"/>
        <v>0</v>
      </c>
      <c r="Q46" s="48">
        <f t="shared" si="11"/>
        <v>0</v>
      </c>
      <c r="R46" s="48">
        <v>0</v>
      </c>
      <c r="S46" s="49">
        <v>0</v>
      </c>
      <c r="T46" s="50" t="s">
        <v>495</v>
      </c>
    </row>
    <row r="47" spans="1:20" ht="45" x14ac:dyDescent="0.25">
      <c r="A47" s="20" t="s">
        <v>13</v>
      </c>
      <c r="B47" s="21" t="s">
        <v>601</v>
      </c>
      <c r="C47" s="22" t="s">
        <v>545</v>
      </c>
      <c r="D47" s="41">
        <v>0</v>
      </c>
      <c r="E47" s="41">
        <v>0</v>
      </c>
      <c r="F47" s="41">
        <v>0</v>
      </c>
      <c r="G47" s="48">
        <v>1.5238583700000001</v>
      </c>
      <c r="H47" s="41">
        <f t="shared" si="2"/>
        <v>0</v>
      </c>
      <c r="I47" s="48">
        <f t="shared" si="3"/>
        <v>-1.5238583700000001</v>
      </c>
      <c r="J47" s="48">
        <v>0</v>
      </c>
      <c r="K47" s="41">
        <v>0</v>
      </c>
      <c r="L47" s="48">
        <v>0</v>
      </c>
      <c r="M47" s="41">
        <v>0</v>
      </c>
      <c r="N47" s="48">
        <f t="shared" si="8"/>
        <v>0</v>
      </c>
      <c r="O47" s="48">
        <f t="shared" si="9"/>
        <v>-1.5238583700000001</v>
      </c>
      <c r="P47" s="48">
        <f t="shared" si="10"/>
        <v>0</v>
      </c>
      <c r="Q47" s="48">
        <f t="shared" si="11"/>
        <v>0</v>
      </c>
      <c r="R47" s="48">
        <v>0</v>
      </c>
      <c r="S47" s="49">
        <v>0</v>
      </c>
      <c r="T47" s="50" t="s">
        <v>495</v>
      </c>
    </row>
    <row r="48" spans="1:20" ht="45" x14ac:dyDescent="0.25">
      <c r="A48" s="20" t="s">
        <v>13</v>
      </c>
      <c r="B48" s="21" t="s">
        <v>552</v>
      </c>
      <c r="C48" s="22" t="s">
        <v>553</v>
      </c>
      <c r="D48" s="41">
        <v>0</v>
      </c>
      <c r="E48" s="41">
        <v>0</v>
      </c>
      <c r="F48" s="41">
        <v>0</v>
      </c>
      <c r="G48" s="48">
        <v>9.7770030000000008E-2</v>
      </c>
      <c r="H48" s="41">
        <f t="shared" si="2"/>
        <v>0</v>
      </c>
      <c r="I48" s="48">
        <f t="shared" si="3"/>
        <v>-9.7770030000000008E-2</v>
      </c>
      <c r="J48" s="48">
        <v>0</v>
      </c>
      <c r="K48" s="41">
        <v>0</v>
      </c>
      <c r="L48" s="48">
        <v>0</v>
      </c>
      <c r="M48" s="41">
        <v>0</v>
      </c>
      <c r="N48" s="48">
        <f t="shared" si="8"/>
        <v>0</v>
      </c>
      <c r="O48" s="48">
        <f t="shared" si="9"/>
        <v>-9.7770030000000008E-2</v>
      </c>
      <c r="P48" s="48">
        <f t="shared" si="10"/>
        <v>0</v>
      </c>
      <c r="Q48" s="48">
        <f t="shared" si="11"/>
        <v>0</v>
      </c>
      <c r="R48" s="48">
        <v>0</v>
      </c>
      <c r="S48" s="49">
        <v>0</v>
      </c>
      <c r="T48" s="50" t="s">
        <v>495</v>
      </c>
    </row>
    <row r="49" spans="1:20" ht="45" x14ac:dyDescent="0.25">
      <c r="A49" s="20" t="s">
        <v>13</v>
      </c>
      <c r="B49" s="21" t="s">
        <v>602</v>
      </c>
      <c r="C49" s="22" t="s">
        <v>514</v>
      </c>
      <c r="D49" s="41">
        <v>0</v>
      </c>
      <c r="E49" s="41">
        <v>0</v>
      </c>
      <c r="F49" s="41">
        <v>0</v>
      </c>
      <c r="G49" s="48">
        <v>0</v>
      </c>
      <c r="H49" s="41">
        <f t="shared" si="2"/>
        <v>0</v>
      </c>
      <c r="I49" s="48">
        <f t="shared" si="3"/>
        <v>0</v>
      </c>
      <c r="J49" s="48">
        <v>0</v>
      </c>
      <c r="K49" s="41">
        <v>0</v>
      </c>
      <c r="L49" s="48">
        <f>M49/6.15</f>
        <v>0.55362430731707302</v>
      </c>
      <c r="M49" s="41">
        <v>3.4047894899999993</v>
      </c>
      <c r="N49" s="48">
        <f t="shared" si="8"/>
        <v>-0.55362430731707302</v>
      </c>
      <c r="O49" s="48">
        <f t="shared" si="9"/>
        <v>-3.4047894899999993</v>
      </c>
      <c r="P49" s="48">
        <f t="shared" si="10"/>
        <v>0.55362430731707302</v>
      </c>
      <c r="Q49" s="48">
        <f t="shared" si="11"/>
        <v>3.4047894899999993</v>
      </c>
      <c r="R49" s="48">
        <v>0</v>
      </c>
      <c r="S49" s="49">
        <v>100</v>
      </c>
      <c r="T49" s="50" t="s">
        <v>495</v>
      </c>
    </row>
    <row r="50" spans="1:20" ht="45" x14ac:dyDescent="0.25">
      <c r="A50" s="20" t="s">
        <v>13</v>
      </c>
      <c r="B50" s="21" t="s">
        <v>603</v>
      </c>
      <c r="C50" s="22" t="s">
        <v>512</v>
      </c>
      <c r="D50" s="41">
        <v>0</v>
      </c>
      <c r="E50" s="41">
        <v>0</v>
      </c>
      <c r="F50" s="41">
        <v>0</v>
      </c>
      <c r="G50" s="48">
        <v>0</v>
      </c>
      <c r="H50" s="41">
        <f t="shared" si="2"/>
        <v>0</v>
      </c>
      <c r="I50" s="48">
        <f t="shared" si="3"/>
        <v>0</v>
      </c>
      <c r="J50" s="48">
        <v>0</v>
      </c>
      <c r="K50" s="41">
        <v>0</v>
      </c>
      <c r="L50" s="48">
        <f>M50/6.75</f>
        <v>1.5003869792592592</v>
      </c>
      <c r="M50" s="41">
        <v>10.127612109999999</v>
      </c>
      <c r="N50" s="48">
        <f t="shared" si="8"/>
        <v>-1.5003869792592592</v>
      </c>
      <c r="O50" s="48">
        <f t="shared" si="9"/>
        <v>-10.127612109999999</v>
      </c>
      <c r="P50" s="48">
        <f t="shared" si="10"/>
        <v>1.5003869792592592</v>
      </c>
      <c r="Q50" s="48">
        <f t="shared" si="11"/>
        <v>10.127612109999999</v>
      </c>
      <c r="R50" s="48">
        <v>0</v>
      </c>
      <c r="S50" s="49">
        <v>100</v>
      </c>
      <c r="T50" s="50" t="s">
        <v>495</v>
      </c>
    </row>
    <row r="51" spans="1:20" ht="45" x14ac:dyDescent="0.25">
      <c r="A51" s="20" t="s">
        <v>13</v>
      </c>
      <c r="B51" s="21" t="s">
        <v>604</v>
      </c>
      <c r="C51" s="22" t="s">
        <v>513</v>
      </c>
      <c r="D51" s="41">
        <v>0</v>
      </c>
      <c r="E51" s="41">
        <v>0</v>
      </c>
      <c r="F51" s="41">
        <v>0</v>
      </c>
      <c r="G51" s="48">
        <v>0</v>
      </c>
      <c r="H51" s="41">
        <f t="shared" si="2"/>
        <v>0</v>
      </c>
      <c r="I51" s="48">
        <f t="shared" si="3"/>
        <v>0</v>
      </c>
      <c r="J51" s="48">
        <v>0</v>
      </c>
      <c r="K51" s="41">
        <v>0</v>
      </c>
      <c r="L51" s="48">
        <f>M51/6.75</f>
        <v>0.91195479111111122</v>
      </c>
      <c r="M51" s="41">
        <v>6.1556948400000007</v>
      </c>
      <c r="N51" s="48">
        <f t="shared" si="8"/>
        <v>-0.91195479111111122</v>
      </c>
      <c r="O51" s="48">
        <f t="shared" si="9"/>
        <v>-6.1556948400000007</v>
      </c>
      <c r="P51" s="48">
        <f t="shared" si="10"/>
        <v>0.91195479111111122</v>
      </c>
      <c r="Q51" s="48">
        <f t="shared" si="11"/>
        <v>6.1556948400000007</v>
      </c>
      <c r="R51" s="48">
        <v>0</v>
      </c>
      <c r="S51" s="49">
        <v>100</v>
      </c>
      <c r="T51" s="50" t="s">
        <v>495</v>
      </c>
    </row>
    <row r="52" spans="1:20" ht="45" x14ac:dyDescent="0.25">
      <c r="A52" s="20" t="s">
        <v>13</v>
      </c>
      <c r="B52" s="21" t="s">
        <v>605</v>
      </c>
      <c r="C52" s="22" t="s">
        <v>606</v>
      </c>
      <c r="D52" s="41">
        <v>0</v>
      </c>
      <c r="E52" s="41">
        <v>0</v>
      </c>
      <c r="F52" s="41">
        <v>0</v>
      </c>
      <c r="G52" s="48">
        <v>0</v>
      </c>
      <c r="H52" s="41">
        <f t="shared" si="2"/>
        <v>0</v>
      </c>
      <c r="I52" s="48">
        <f t="shared" si="3"/>
        <v>0</v>
      </c>
      <c r="J52" s="48">
        <v>0</v>
      </c>
      <c r="K52" s="41">
        <v>0</v>
      </c>
      <c r="L52" s="48">
        <f>M52/7.78</f>
        <v>0.23361785475578406</v>
      </c>
      <c r="M52" s="41">
        <v>1.8175469100000001</v>
      </c>
      <c r="N52" s="48">
        <f t="shared" si="8"/>
        <v>-0.23361785475578406</v>
      </c>
      <c r="O52" s="48">
        <f t="shared" si="9"/>
        <v>-1.8175469100000001</v>
      </c>
      <c r="P52" s="48">
        <f t="shared" si="10"/>
        <v>0.23361785475578406</v>
      </c>
      <c r="Q52" s="48">
        <f t="shared" si="11"/>
        <v>1.8175469100000001</v>
      </c>
      <c r="R52" s="48">
        <v>0</v>
      </c>
      <c r="S52" s="49">
        <v>100</v>
      </c>
      <c r="T52" s="50" t="s">
        <v>495</v>
      </c>
    </row>
    <row r="53" spans="1:20" ht="71.25" x14ac:dyDescent="0.25">
      <c r="A53" s="23" t="s">
        <v>13</v>
      </c>
      <c r="B53" s="51" t="s">
        <v>68</v>
      </c>
      <c r="C53" s="52" t="s">
        <v>48</v>
      </c>
      <c r="D53" s="30">
        <v>0</v>
      </c>
      <c r="E53" s="30">
        <v>0</v>
      </c>
      <c r="F53" s="30">
        <v>0</v>
      </c>
      <c r="G53" s="30">
        <v>0</v>
      </c>
      <c r="H53" s="30">
        <f t="shared" si="2"/>
        <v>0</v>
      </c>
      <c r="I53" s="31">
        <f t="shared" si="3"/>
        <v>0</v>
      </c>
      <c r="J53" s="31">
        <v>0</v>
      </c>
      <c r="K53" s="30">
        <v>0</v>
      </c>
      <c r="L53" s="31">
        <v>0</v>
      </c>
      <c r="M53" s="30">
        <v>0</v>
      </c>
      <c r="N53" s="31">
        <f t="shared" si="8"/>
        <v>0</v>
      </c>
      <c r="O53" s="31">
        <f t="shared" si="9"/>
        <v>0</v>
      </c>
      <c r="P53" s="31">
        <f t="shared" si="10"/>
        <v>0</v>
      </c>
      <c r="Q53" s="31">
        <f t="shared" si="11"/>
        <v>0</v>
      </c>
      <c r="R53" s="31">
        <v>0</v>
      </c>
      <c r="S53" s="46">
        <v>0</v>
      </c>
      <c r="T53" s="47" t="s">
        <v>495</v>
      </c>
    </row>
    <row r="54" spans="1:20" ht="71.25" x14ac:dyDescent="0.25">
      <c r="A54" s="23" t="s">
        <v>13</v>
      </c>
      <c r="B54" s="51" t="s">
        <v>69</v>
      </c>
      <c r="C54" s="52" t="s">
        <v>48</v>
      </c>
      <c r="D54" s="30">
        <v>0</v>
      </c>
      <c r="E54" s="30">
        <v>0</v>
      </c>
      <c r="F54" s="30">
        <v>0</v>
      </c>
      <c r="G54" s="30">
        <v>0</v>
      </c>
      <c r="H54" s="30">
        <f t="shared" si="2"/>
        <v>0</v>
      </c>
      <c r="I54" s="31">
        <f t="shared" si="3"/>
        <v>0</v>
      </c>
      <c r="J54" s="31">
        <v>0</v>
      </c>
      <c r="K54" s="30">
        <v>0</v>
      </c>
      <c r="L54" s="31">
        <v>0</v>
      </c>
      <c r="M54" s="30">
        <v>0</v>
      </c>
      <c r="N54" s="31">
        <f t="shared" si="8"/>
        <v>0</v>
      </c>
      <c r="O54" s="31">
        <f t="shared" si="9"/>
        <v>0</v>
      </c>
      <c r="P54" s="31">
        <f t="shared" si="10"/>
        <v>0</v>
      </c>
      <c r="Q54" s="31">
        <f t="shared" si="11"/>
        <v>0</v>
      </c>
      <c r="R54" s="31">
        <v>0</v>
      </c>
      <c r="S54" s="46">
        <v>0</v>
      </c>
      <c r="T54" s="47" t="s">
        <v>495</v>
      </c>
    </row>
    <row r="55" spans="1:20" ht="57" x14ac:dyDescent="0.25">
      <c r="A55" s="14" t="s">
        <v>14</v>
      </c>
      <c r="B55" s="15" t="s">
        <v>70</v>
      </c>
      <c r="C55" s="16" t="s">
        <v>48</v>
      </c>
      <c r="D55" s="30">
        <v>0</v>
      </c>
      <c r="E55" s="30">
        <v>0</v>
      </c>
      <c r="F55" s="30">
        <v>0</v>
      </c>
      <c r="G55" s="31">
        <f>SUM(G56:G73)</f>
        <v>29.108505689999998</v>
      </c>
      <c r="H55" s="30">
        <f t="shared" si="2"/>
        <v>0</v>
      </c>
      <c r="I55" s="31">
        <f t="shared" si="3"/>
        <v>-29.108505689999998</v>
      </c>
      <c r="J55" s="31">
        <v>0</v>
      </c>
      <c r="K55" s="30">
        <v>0</v>
      </c>
      <c r="L55" s="31">
        <f>SUM(L56:L73)</f>
        <v>0.59526351231795771</v>
      </c>
      <c r="M55" s="31">
        <f>SUM(M56:M73)</f>
        <v>4.0125499800000002</v>
      </c>
      <c r="N55" s="31">
        <f t="shared" si="8"/>
        <v>-0.59526351231795771</v>
      </c>
      <c r="O55" s="31">
        <f t="shared" si="9"/>
        <v>-33.121055669999997</v>
      </c>
      <c r="P55" s="31">
        <f t="shared" si="10"/>
        <v>0.59526351231795771</v>
      </c>
      <c r="Q55" s="31">
        <f t="shared" si="11"/>
        <v>4.0125499800000002</v>
      </c>
      <c r="R55" s="31">
        <v>0</v>
      </c>
      <c r="S55" s="46">
        <v>100</v>
      </c>
      <c r="T55" s="47" t="s">
        <v>495</v>
      </c>
    </row>
    <row r="56" spans="1:20" ht="45" x14ac:dyDescent="0.25">
      <c r="A56" s="17" t="s">
        <v>14</v>
      </c>
      <c r="B56" s="18" t="s">
        <v>527</v>
      </c>
      <c r="C56" s="19" t="s">
        <v>528</v>
      </c>
      <c r="D56" s="41">
        <v>0</v>
      </c>
      <c r="E56" s="41">
        <v>0</v>
      </c>
      <c r="F56" s="41">
        <v>0</v>
      </c>
      <c r="G56" s="48">
        <v>8.0919099999999994E-2</v>
      </c>
      <c r="H56" s="41">
        <f t="shared" si="2"/>
        <v>0</v>
      </c>
      <c r="I56" s="48">
        <f t="shared" si="3"/>
        <v>-8.0919099999999994E-2</v>
      </c>
      <c r="J56" s="48">
        <v>0</v>
      </c>
      <c r="K56" s="41">
        <v>0</v>
      </c>
      <c r="L56" s="48">
        <v>0</v>
      </c>
      <c r="M56" s="41">
        <v>0</v>
      </c>
      <c r="N56" s="48">
        <f t="shared" si="8"/>
        <v>0</v>
      </c>
      <c r="O56" s="48">
        <f t="shared" si="9"/>
        <v>-8.0919099999999994E-2</v>
      </c>
      <c r="P56" s="48">
        <f t="shared" si="10"/>
        <v>0</v>
      </c>
      <c r="Q56" s="48">
        <f t="shared" si="11"/>
        <v>0</v>
      </c>
      <c r="R56" s="48">
        <v>0</v>
      </c>
      <c r="S56" s="49">
        <v>0</v>
      </c>
      <c r="T56" s="50" t="s">
        <v>495</v>
      </c>
    </row>
    <row r="57" spans="1:20" ht="60" x14ac:dyDescent="0.25">
      <c r="A57" s="20" t="s">
        <v>14</v>
      </c>
      <c r="B57" s="24" t="s">
        <v>529</v>
      </c>
      <c r="C57" s="25" t="s">
        <v>530</v>
      </c>
      <c r="D57" s="41">
        <v>0</v>
      </c>
      <c r="E57" s="41">
        <v>0</v>
      </c>
      <c r="F57" s="41">
        <v>0</v>
      </c>
      <c r="G57" s="48">
        <v>0.16363718999999999</v>
      </c>
      <c r="H57" s="41">
        <f t="shared" si="2"/>
        <v>0</v>
      </c>
      <c r="I57" s="48">
        <f t="shared" si="3"/>
        <v>-0.16363718999999999</v>
      </c>
      <c r="J57" s="48">
        <v>0</v>
      </c>
      <c r="K57" s="41">
        <v>0</v>
      </c>
      <c r="L57" s="48">
        <v>0</v>
      </c>
      <c r="M57" s="41">
        <v>0</v>
      </c>
      <c r="N57" s="48">
        <f t="shared" si="8"/>
        <v>0</v>
      </c>
      <c r="O57" s="48">
        <f t="shared" si="9"/>
        <v>-0.16363718999999999</v>
      </c>
      <c r="P57" s="48">
        <f t="shared" si="10"/>
        <v>0</v>
      </c>
      <c r="Q57" s="48">
        <f t="shared" si="11"/>
        <v>0</v>
      </c>
      <c r="R57" s="48">
        <v>0</v>
      </c>
      <c r="S57" s="49">
        <v>0</v>
      </c>
      <c r="T57" s="50" t="s">
        <v>495</v>
      </c>
    </row>
    <row r="58" spans="1:20" ht="45" x14ac:dyDescent="0.25">
      <c r="A58" s="20" t="s">
        <v>14</v>
      </c>
      <c r="B58" s="24" t="s">
        <v>531</v>
      </c>
      <c r="C58" s="25" t="s">
        <v>532</v>
      </c>
      <c r="D58" s="41">
        <v>0</v>
      </c>
      <c r="E58" s="41">
        <v>0</v>
      </c>
      <c r="F58" s="41">
        <v>0</v>
      </c>
      <c r="G58" s="48">
        <v>0.64242292999999995</v>
      </c>
      <c r="H58" s="41">
        <f t="shared" si="2"/>
        <v>0</v>
      </c>
      <c r="I58" s="48">
        <f t="shared" si="3"/>
        <v>-0.64242292999999995</v>
      </c>
      <c r="J58" s="48">
        <v>0</v>
      </c>
      <c r="K58" s="41">
        <v>0</v>
      </c>
      <c r="L58" s="48">
        <v>0</v>
      </c>
      <c r="M58" s="41">
        <v>0</v>
      </c>
      <c r="N58" s="48">
        <f t="shared" si="8"/>
        <v>0</v>
      </c>
      <c r="O58" s="48">
        <f t="shared" si="9"/>
        <v>-0.64242292999999995</v>
      </c>
      <c r="P58" s="48">
        <f t="shared" si="10"/>
        <v>0</v>
      </c>
      <c r="Q58" s="48">
        <f t="shared" si="11"/>
        <v>0</v>
      </c>
      <c r="R58" s="48">
        <v>0</v>
      </c>
      <c r="S58" s="49">
        <v>0</v>
      </c>
      <c r="T58" s="50" t="s">
        <v>495</v>
      </c>
    </row>
    <row r="59" spans="1:20" ht="45" x14ac:dyDescent="0.25">
      <c r="A59" s="20" t="s">
        <v>14</v>
      </c>
      <c r="B59" s="24" t="s">
        <v>533</v>
      </c>
      <c r="C59" s="25" t="s">
        <v>534</v>
      </c>
      <c r="D59" s="41">
        <v>0</v>
      </c>
      <c r="E59" s="41">
        <v>0</v>
      </c>
      <c r="F59" s="41">
        <v>0</v>
      </c>
      <c r="G59" s="48">
        <v>0.47307674999999993</v>
      </c>
      <c r="H59" s="41">
        <f t="shared" si="2"/>
        <v>0</v>
      </c>
      <c r="I59" s="48">
        <f t="shared" si="3"/>
        <v>-0.47307674999999993</v>
      </c>
      <c r="J59" s="48">
        <v>0</v>
      </c>
      <c r="K59" s="41">
        <v>0</v>
      </c>
      <c r="L59" s="48">
        <v>0</v>
      </c>
      <c r="M59" s="41">
        <v>0</v>
      </c>
      <c r="N59" s="48">
        <f t="shared" si="8"/>
        <v>0</v>
      </c>
      <c r="O59" s="48">
        <f t="shared" si="9"/>
        <v>-0.47307674999999993</v>
      </c>
      <c r="P59" s="48">
        <f t="shared" si="10"/>
        <v>0</v>
      </c>
      <c r="Q59" s="48">
        <f t="shared" si="11"/>
        <v>0</v>
      </c>
      <c r="R59" s="48">
        <v>0</v>
      </c>
      <c r="S59" s="49">
        <v>0</v>
      </c>
      <c r="T59" s="50" t="s">
        <v>495</v>
      </c>
    </row>
    <row r="60" spans="1:20" ht="45" x14ac:dyDescent="0.25">
      <c r="A60" s="20" t="s">
        <v>14</v>
      </c>
      <c r="B60" s="24" t="s">
        <v>535</v>
      </c>
      <c r="C60" s="25" t="s">
        <v>536</v>
      </c>
      <c r="D60" s="41">
        <v>0</v>
      </c>
      <c r="E60" s="41">
        <v>0</v>
      </c>
      <c r="F60" s="41">
        <v>0</v>
      </c>
      <c r="G60" s="48">
        <v>0.36508249000000004</v>
      </c>
      <c r="H60" s="41">
        <f t="shared" si="2"/>
        <v>0</v>
      </c>
      <c r="I60" s="48">
        <f t="shared" si="3"/>
        <v>-0.36508249000000004</v>
      </c>
      <c r="J60" s="48">
        <v>0</v>
      </c>
      <c r="K60" s="41">
        <v>0</v>
      </c>
      <c r="L60" s="48">
        <v>0</v>
      </c>
      <c r="M60" s="41">
        <v>0</v>
      </c>
      <c r="N60" s="48">
        <f t="shared" si="8"/>
        <v>0</v>
      </c>
      <c r="O60" s="48">
        <f t="shared" si="9"/>
        <v>-0.36508249000000004</v>
      </c>
      <c r="P60" s="48">
        <f t="shared" si="10"/>
        <v>0</v>
      </c>
      <c r="Q60" s="48">
        <f t="shared" si="11"/>
        <v>0</v>
      </c>
      <c r="R60" s="48">
        <v>0</v>
      </c>
      <c r="S60" s="49">
        <v>0</v>
      </c>
      <c r="T60" s="50" t="s">
        <v>495</v>
      </c>
    </row>
    <row r="61" spans="1:20" ht="45" x14ac:dyDescent="0.25">
      <c r="A61" s="20" t="s">
        <v>14</v>
      </c>
      <c r="B61" s="26" t="s">
        <v>496</v>
      </c>
      <c r="C61" s="25" t="s">
        <v>497</v>
      </c>
      <c r="D61" s="41">
        <v>0</v>
      </c>
      <c r="E61" s="41">
        <v>0</v>
      </c>
      <c r="F61" s="41">
        <v>0</v>
      </c>
      <c r="G61" s="48">
        <v>0.38947725000000005</v>
      </c>
      <c r="H61" s="41">
        <f t="shared" si="2"/>
        <v>0</v>
      </c>
      <c r="I61" s="48">
        <f t="shared" si="3"/>
        <v>-0.38947725000000005</v>
      </c>
      <c r="J61" s="48">
        <v>0</v>
      </c>
      <c r="K61" s="41">
        <v>0</v>
      </c>
      <c r="L61" s="48">
        <f>M61/6.75</f>
        <v>0.38128914074074072</v>
      </c>
      <c r="M61" s="41">
        <v>2.5737017</v>
      </c>
      <c r="N61" s="48">
        <f t="shared" si="8"/>
        <v>-0.38128914074074072</v>
      </c>
      <c r="O61" s="48">
        <f t="shared" si="9"/>
        <v>-2.9631789500000001</v>
      </c>
      <c r="P61" s="48">
        <f t="shared" si="10"/>
        <v>0.38128914074074072</v>
      </c>
      <c r="Q61" s="48">
        <f t="shared" si="11"/>
        <v>2.5737017</v>
      </c>
      <c r="R61" s="48">
        <v>0</v>
      </c>
      <c r="S61" s="49">
        <v>100</v>
      </c>
      <c r="T61" s="50" t="s">
        <v>495</v>
      </c>
    </row>
    <row r="62" spans="1:20" ht="45" x14ac:dyDescent="0.25">
      <c r="A62" s="27" t="s">
        <v>14</v>
      </c>
      <c r="B62" s="24" t="s">
        <v>537</v>
      </c>
      <c r="C62" s="25" t="s">
        <v>538</v>
      </c>
      <c r="D62" s="41">
        <v>0</v>
      </c>
      <c r="E62" s="41">
        <v>0</v>
      </c>
      <c r="F62" s="41">
        <v>0</v>
      </c>
      <c r="G62" s="48">
        <v>1.00599342</v>
      </c>
      <c r="H62" s="41">
        <f t="shared" si="2"/>
        <v>0</v>
      </c>
      <c r="I62" s="48">
        <f t="shared" si="3"/>
        <v>-1.00599342</v>
      </c>
      <c r="J62" s="48">
        <v>0</v>
      </c>
      <c r="K62" s="41">
        <v>0</v>
      </c>
      <c r="L62" s="48">
        <v>0</v>
      </c>
      <c r="M62" s="41">
        <v>0</v>
      </c>
      <c r="N62" s="48">
        <f t="shared" si="8"/>
        <v>0</v>
      </c>
      <c r="O62" s="48">
        <f t="shared" si="9"/>
        <v>-1.00599342</v>
      </c>
      <c r="P62" s="48">
        <f t="shared" si="10"/>
        <v>0</v>
      </c>
      <c r="Q62" s="48">
        <f t="shared" si="11"/>
        <v>0</v>
      </c>
      <c r="R62" s="48">
        <v>0</v>
      </c>
      <c r="S62" s="49">
        <v>0</v>
      </c>
      <c r="T62" s="50" t="s">
        <v>495</v>
      </c>
    </row>
    <row r="63" spans="1:20" ht="45" x14ac:dyDescent="0.25">
      <c r="A63" s="27" t="s">
        <v>14</v>
      </c>
      <c r="B63" s="24" t="s">
        <v>539</v>
      </c>
      <c r="C63" s="25" t="s">
        <v>540</v>
      </c>
      <c r="D63" s="41">
        <v>0</v>
      </c>
      <c r="E63" s="41">
        <v>0</v>
      </c>
      <c r="F63" s="41">
        <v>0</v>
      </c>
      <c r="G63" s="48">
        <v>3.9100599999999999E-2</v>
      </c>
      <c r="H63" s="41">
        <f t="shared" si="2"/>
        <v>0</v>
      </c>
      <c r="I63" s="48">
        <f t="shared" si="3"/>
        <v>-3.9100599999999999E-2</v>
      </c>
      <c r="J63" s="48">
        <v>0</v>
      </c>
      <c r="K63" s="41">
        <v>0</v>
      </c>
      <c r="L63" s="48">
        <v>0</v>
      </c>
      <c r="M63" s="41">
        <v>0</v>
      </c>
      <c r="N63" s="48">
        <f t="shared" si="8"/>
        <v>0</v>
      </c>
      <c r="O63" s="48">
        <f t="shared" si="9"/>
        <v>-3.9100599999999999E-2</v>
      </c>
      <c r="P63" s="48">
        <f t="shared" si="10"/>
        <v>0</v>
      </c>
      <c r="Q63" s="48">
        <f t="shared" si="11"/>
        <v>0</v>
      </c>
      <c r="R63" s="48">
        <v>0</v>
      </c>
      <c r="S63" s="49">
        <v>0</v>
      </c>
      <c r="T63" s="50" t="s">
        <v>495</v>
      </c>
    </row>
    <row r="64" spans="1:20" ht="45" x14ac:dyDescent="0.25">
      <c r="A64" s="27" t="s">
        <v>14</v>
      </c>
      <c r="B64" s="24" t="s">
        <v>541</v>
      </c>
      <c r="C64" s="25" t="s">
        <v>542</v>
      </c>
      <c r="D64" s="41">
        <v>0</v>
      </c>
      <c r="E64" s="41">
        <v>0</v>
      </c>
      <c r="F64" s="41">
        <v>0</v>
      </c>
      <c r="G64" s="48">
        <v>2.8558999999999994E-2</v>
      </c>
      <c r="H64" s="41">
        <f t="shared" si="2"/>
        <v>0</v>
      </c>
      <c r="I64" s="48">
        <f t="shared" si="3"/>
        <v>-2.8558999999999994E-2</v>
      </c>
      <c r="J64" s="48">
        <v>0</v>
      </c>
      <c r="K64" s="41">
        <v>0</v>
      </c>
      <c r="L64" s="48">
        <v>0</v>
      </c>
      <c r="M64" s="41">
        <v>0</v>
      </c>
      <c r="N64" s="48">
        <f t="shared" si="8"/>
        <v>0</v>
      </c>
      <c r="O64" s="48">
        <f t="shared" si="9"/>
        <v>-2.8558999999999994E-2</v>
      </c>
      <c r="P64" s="48">
        <f t="shared" si="10"/>
        <v>0</v>
      </c>
      <c r="Q64" s="48">
        <f t="shared" si="11"/>
        <v>0</v>
      </c>
      <c r="R64" s="48">
        <v>0</v>
      </c>
      <c r="S64" s="49">
        <v>0</v>
      </c>
      <c r="T64" s="50" t="s">
        <v>495</v>
      </c>
    </row>
    <row r="65" spans="1:20" ht="45" x14ac:dyDescent="0.25">
      <c r="A65" s="27" t="s">
        <v>14</v>
      </c>
      <c r="B65" s="24" t="s">
        <v>543</v>
      </c>
      <c r="C65" s="25" t="s">
        <v>544</v>
      </c>
      <c r="D65" s="41">
        <v>0</v>
      </c>
      <c r="E65" s="41">
        <v>0</v>
      </c>
      <c r="F65" s="41">
        <v>0</v>
      </c>
      <c r="G65" s="48">
        <v>4.2663140000000002E-2</v>
      </c>
      <c r="H65" s="41">
        <f t="shared" si="2"/>
        <v>0</v>
      </c>
      <c r="I65" s="48">
        <f t="shared" si="3"/>
        <v>-4.2663140000000002E-2</v>
      </c>
      <c r="J65" s="48">
        <v>0</v>
      </c>
      <c r="K65" s="41">
        <v>0</v>
      </c>
      <c r="L65" s="48">
        <v>0</v>
      </c>
      <c r="M65" s="41">
        <v>0</v>
      </c>
      <c r="N65" s="48">
        <f t="shared" si="8"/>
        <v>0</v>
      </c>
      <c r="O65" s="48">
        <f t="shared" si="9"/>
        <v>-4.2663140000000002E-2</v>
      </c>
      <c r="P65" s="48">
        <f t="shared" si="10"/>
        <v>0</v>
      </c>
      <c r="Q65" s="48">
        <f t="shared" si="11"/>
        <v>0</v>
      </c>
      <c r="R65" s="48">
        <v>0</v>
      </c>
      <c r="S65" s="49">
        <v>0</v>
      </c>
      <c r="T65" s="50" t="s">
        <v>495</v>
      </c>
    </row>
    <row r="66" spans="1:20" ht="60" x14ac:dyDescent="0.25">
      <c r="A66" s="27" t="s">
        <v>14</v>
      </c>
      <c r="B66" s="24" t="s">
        <v>507</v>
      </c>
      <c r="C66" s="25" t="s">
        <v>498</v>
      </c>
      <c r="D66" s="41">
        <v>0</v>
      </c>
      <c r="E66" s="41">
        <v>0</v>
      </c>
      <c r="F66" s="41">
        <v>0</v>
      </c>
      <c r="G66" s="48">
        <v>0</v>
      </c>
      <c r="H66" s="41">
        <f t="shared" si="2"/>
        <v>0</v>
      </c>
      <c r="I66" s="48">
        <f t="shared" si="3"/>
        <v>0</v>
      </c>
      <c r="J66" s="48">
        <v>0</v>
      </c>
      <c r="K66" s="41">
        <v>0</v>
      </c>
      <c r="L66" s="48">
        <f>M66/6.75</f>
        <v>0.18828585629629632</v>
      </c>
      <c r="M66" s="41">
        <v>1.2709295300000001</v>
      </c>
      <c r="N66" s="48">
        <f t="shared" si="8"/>
        <v>-0.18828585629629632</v>
      </c>
      <c r="O66" s="48">
        <f t="shared" si="9"/>
        <v>-1.2709295300000001</v>
      </c>
      <c r="P66" s="48">
        <f t="shared" si="10"/>
        <v>0.18828585629629632</v>
      </c>
      <c r="Q66" s="48">
        <f t="shared" si="11"/>
        <v>1.2709295300000001</v>
      </c>
      <c r="R66" s="48">
        <v>0</v>
      </c>
      <c r="S66" s="49">
        <v>100</v>
      </c>
      <c r="T66" s="50" t="s">
        <v>495</v>
      </c>
    </row>
    <row r="67" spans="1:20" ht="75" x14ac:dyDescent="0.25">
      <c r="A67" s="27" t="s">
        <v>14</v>
      </c>
      <c r="B67" s="24" t="s">
        <v>499</v>
      </c>
      <c r="C67" s="25" t="s">
        <v>500</v>
      </c>
      <c r="D67" s="41">
        <v>0</v>
      </c>
      <c r="E67" s="41">
        <v>0</v>
      </c>
      <c r="F67" s="41">
        <v>0</v>
      </c>
      <c r="G67" s="48">
        <v>0.11240085000000001</v>
      </c>
      <c r="H67" s="41">
        <f t="shared" si="2"/>
        <v>0</v>
      </c>
      <c r="I67" s="48">
        <f t="shared" si="3"/>
        <v>-0.11240085000000001</v>
      </c>
      <c r="J67" s="48">
        <v>0</v>
      </c>
      <c r="K67" s="41">
        <v>0</v>
      </c>
      <c r="L67" s="48">
        <f>M67/6.75</f>
        <v>1.6651977777777778E-2</v>
      </c>
      <c r="M67" s="41">
        <v>0.11240085000000001</v>
      </c>
      <c r="N67" s="48">
        <f t="shared" si="8"/>
        <v>-1.6651977777777778E-2</v>
      </c>
      <c r="O67" s="48">
        <f t="shared" si="9"/>
        <v>-0.22480170000000002</v>
      </c>
      <c r="P67" s="48">
        <f t="shared" si="10"/>
        <v>1.6651977777777778E-2</v>
      </c>
      <c r="Q67" s="48">
        <f t="shared" si="11"/>
        <v>0.11240085000000001</v>
      </c>
      <c r="R67" s="48">
        <v>0</v>
      </c>
      <c r="S67" s="49">
        <v>100</v>
      </c>
      <c r="T67" s="50" t="s">
        <v>495</v>
      </c>
    </row>
    <row r="68" spans="1:20" ht="60" x14ac:dyDescent="0.25">
      <c r="A68" s="27" t="s">
        <v>14</v>
      </c>
      <c r="B68" s="24" t="s">
        <v>501</v>
      </c>
      <c r="C68" s="25" t="s">
        <v>502</v>
      </c>
      <c r="D68" s="41">
        <v>0</v>
      </c>
      <c r="E68" s="41">
        <v>0</v>
      </c>
      <c r="F68" s="41">
        <v>0</v>
      </c>
      <c r="G68" s="48">
        <v>4.4567079999999995E-2</v>
      </c>
      <c r="H68" s="41">
        <f t="shared" si="2"/>
        <v>0</v>
      </c>
      <c r="I68" s="48">
        <f t="shared" si="3"/>
        <v>-4.4567079999999995E-2</v>
      </c>
      <c r="J68" s="48">
        <v>0</v>
      </c>
      <c r="K68" s="41">
        <v>0</v>
      </c>
      <c r="L68" s="48">
        <f t="shared" ref="L68:L69" si="18">M68/6.75</f>
        <v>0</v>
      </c>
      <c r="M68" s="41">
        <v>0</v>
      </c>
      <c r="N68" s="48">
        <f t="shared" si="8"/>
        <v>0</v>
      </c>
      <c r="O68" s="48">
        <f t="shared" si="9"/>
        <v>-4.4567079999999995E-2</v>
      </c>
      <c r="P68" s="48">
        <f t="shared" si="10"/>
        <v>0</v>
      </c>
      <c r="Q68" s="48">
        <f t="shared" si="11"/>
        <v>0</v>
      </c>
      <c r="R68" s="48">
        <v>0</v>
      </c>
      <c r="S68" s="49">
        <v>0</v>
      </c>
      <c r="T68" s="50" t="s">
        <v>495</v>
      </c>
    </row>
    <row r="69" spans="1:20" ht="45" x14ac:dyDescent="0.25">
      <c r="A69" s="27" t="s">
        <v>14</v>
      </c>
      <c r="B69" s="24" t="s">
        <v>503</v>
      </c>
      <c r="C69" s="25" t="s">
        <v>504</v>
      </c>
      <c r="D69" s="41">
        <v>0</v>
      </c>
      <c r="E69" s="41">
        <v>0</v>
      </c>
      <c r="F69" s="41">
        <v>0</v>
      </c>
      <c r="G69" s="48">
        <v>0</v>
      </c>
      <c r="H69" s="41">
        <f t="shared" si="2"/>
        <v>0</v>
      </c>
      <c r="I69" s="48">
        <f t="shared" si="3"/>
        <v>0</v>
      </c>
      <c r="J69" s="48">
        <v>0</v>
      </c>
      <c r="K69" s="41">
        <v>0</v>
      </c>
      <c r="L69" s="48">
        <f t="shared" si="18"/>
        <v>2.3991362962962966E-3</v>
      </c>
      <c r="M69" s="41">
        <v>1.6194170000000001E-2</v>
      </c>
      <c r="N69" s="48">
        <f t="shared" si="8"/>
        <v>-2.3991362962962966E-3</v>
      </c>
      <c r="O69" s="48">
        <f t="shared" si="9"/>
        <v>-1.6194170000000001E-2</v>
      </c>
      <c r="P69" s="48">
        <f t="shared" si="10"/>
        <v>2.3991362962962966E-3</v>
      </c>
      <c r="Q69" s="48">
        <f t="shared" si="11"/>
        <v>1.6194170000000001E-2</v>
      </c>
      <c r="R69" s="48">
        <v>0</v>
      </c>
      <c r="S69" s="49">
        <v>100</v>
      </c>
      <c r="T69" s="50" t="s">
        <v>495</v>
      </c>
    </row>
    <row r="70" spans="1:20" ht="135" x14ac:dyDescent="0.25">
      <c r="A70" s="27" t="s">
        <v>14</v>
      </c>
      <c r="B70" s="24" t="s">
        <v>505</v>
      </c>
      <c r="C70" s="25" t="s">
        <v>506</v>
      </c>
      <c r="D70" s="41">
        <v>0</v>
      </c>
      <c r="E70" s="41">
        <v>0</v>
      </c>
      <c r="F70" s="41">
        <v>0</v>
      </c>
      <c r="G70" s="48">
        <v>25.720605889999998</v>
      </c>
      <c r="H70" s="41">
        <f t="shared" si="2"/>
        <v>0</v>
      </c>
      <c r="I70" s="48">
        <f t="shared" si="3"/>
        <v>-25.720605889999998</v>
      </c>
      <c r="J70" s="48">
        <v>0</v>
      </c>
      <c r="K70" s="41">
        <v>0</v>
      </c>
      <c r="L70" s="48">
        <v>0</v>
      </c>
      <c r="M70" s="41">
        <v>0</v>
      </c>
      <c r="N70" s="48">
        <f t="shared" si="8"/>
        <v>0</v>
      </c>
      <c r="O70" s="48">
        <f t="shared" si="9"/>
        <v>-25.720605889999998</v>
      </c>
      <c r="P70" s="48">
        <f t="shared" si="10"/>
        <v>0</v>
      </c>
      <c r="Q70" s="48">
        <f t="shared" si="11"/>
        <v>0</v>
      </c>
      <c r="R70" s="48">
        <v>0</v>
      </c>
      <c r="S70" s="49">
        <v>0</v>
      </c>
      <c r="T70" s="50" t="s">
        <v>495</v>
      </c>
    </row>
    <row r="71" spans="1:20" ht="30" x14ac:dyDescent="0.25">
      <c r="A71" s="27" t="s">
        <v>14</v>
      </c>
      <c r="B71" s="24" t="s">
        <v>607</v>
      </c>
      <c r="C71" s="25" t="s">
        <v>608</v>
      </c>
      <c r="D71" s="41">
        <v>0</v>
      </c>
      <c r="E71" s="41">
        <v>0</v>
      </c>
      <c r="F71" s="41">
        <v>0</v>
      </c>
      <c r="G71" s="48">
        <v>0</v>
      </c>
      <c r="H71" s="41">
        <f t="shared" si="2"/>
        <v>0</v>
      </c>
      <c r="I71" s="48">
        <f t="shared" si="3"/>
        <v>0</v>
      </c>
      <c r="J71" s="48">
        <v>0</v>
      </c>
      <c r="K71" s="41">
        <v>0</v>
      </c>
      <c r="L71" s="48">
        <f>M71/3.83</f>
        <v>1.8762767624020888E-3</v>
      </c>
      <c r="M71" s="41">
        <v>7.1861400000000006E-3</v>
      </c>
      <c r="N71" s="48">
        <f t="shared" si="8"/>
        <v>-1.8762767624020888E-3</v>
      </c>
      <c r="O71" s="48">
        <f t="shared" si="9"/>
        <v>-7.1861400000000006E-3</v>
      </c>
      <c r="P71" s="48">
        <f t="shared" si="10"/>
        <v>1.8762767624020888E-3</v>
      </c>
      <c r="Q71" s="48">
        <f t="shared" si="11"/>
        <v>7.1861400000000006E-3</v>
      </c>
      <c r="R71" s="48">
        <v>0</v>
      </c>
      <c r="S71" s="49">
        <v>100</v>
      </c>
      <c r="T71" s="50" t="s">
        <v>495</v>
      </c>
    </row>
    <row r="72" spans="1:20" ht="60" x14ac:dyDescent="0.25">
      <c r="A72" s="27" t="s">
        <v>14</v>
      </c>
      <c r="B72" s="24" t="s">
        <v>609</v>
      </c>
      <c r="C72" s="25" t="s">
        <v>610</v>
      </c>
      <c r="D72" s="41">
        <v>0</v>
      </c>
      <c r="E72" s="41">
        <v>0</v>
      </c>
      <c r="F72" s="41">
        <v>0</v>
      </c>
      <c r="G72" s="48">
        <v>0</v>
      </c>
      <c r="H72" s="41">
        <f t="shared" si="2"/>
        <v>0</v>
      </c>
      <c r="I72" s="48">
        <f t="shared" si="3"/>
        <v>0</v>
      </c>
      <c r="J72" s="48">
        <v>0</v>
      </c>
      <c r="K72" s="41">
        <v>0</v>
      </c>
      <c r="L72" s="48">
        <f>M72/6.75</f>
        <v>2.6108799999999995E-3</v>
      </c>
      <c r="M72" s="41">
        <v>1.7623439999999997E-2</v>
      </c>
      <c r="N72" s="48">
        <f t="shared" si="8"/>
        <v>-2.6108799999999995E-3</v>
      </c>
      <c r="O72" s="48">
        <f t="shared" si="9"/>
        <v>-1.7623439999999997E-2</v>
      </c>
      <c r="P72" s="48">
        <f t="shared" si="10"/>
        <v>2.6108799999999995E-3</v>
      </c>
      <c r="Q72" s="48">
        <f t="shared" si="11"/>
        <v>1.7623439999999997E-2</v>
      </c>
      <c r="R72" s="48">
        <v>0</v>
      </c>
      <c r="S72" s="49">
        <v>100</v>
      </c>
      <c r="T72" s="50" t="s">
        <v>495</v>
      </c>
    </row>
    <row r="73" spans="1:20" ht="60" x14ac:dyDescent="0.25">
      <c r="A73" s="27" t="s">
        <v>14</v>
      </c>
      <c r="B73" s="24" t="s">
        <v>611</v>
      </c>
      <c r="C73" s="25" t="s">
        <v>612</v>
      </c>
      <c r="D73" s="41">
        <v>0</v>
      </c>
      <c r="E73" s="41">
        <v>0</v>
      </c>
      <c r="F73" s="41">
        <v>0</v>
      </c>
      <c r="G73" s="48">
        <v>0</v>
      </c>
      <c r="H73" s="41">
        <f t="shared" si="2"/>
        <v>0</v>
      </c>
      <c r="I73" s="48">
        <f t="shared" si="3"/>
        <v>0</v>
      </c>
      <c r="J73" s="48">
        <v>0</v>
      </c>
      <c r="K73" s="41">
        <v>0</v>
      </c>
      <c r="L73" s="48">
        <f>M73/6.75</f>
        <v>2.1502444444444443E-3</v>
      </c>
      <c r="M73" s="41">
        <v>1.451415E-2</v>
      </c>
      <c r="N73" s="48">
        <f t="shared" si="8"/>
        <v>-2.1502444444444443E-3</v>
      </c>
      <c r="O73" s="48">
        <f t="shared" si="9"/>
        <v>-1.451415E-2</v>
      </c>
      <c r="P73" s="48">
        <f t="shared" si="10"/>
        <v>2.1502444444444443E-3</v>
      </c>
      <c r="Q73" s="48">
        <f t="shared" si="11"/>
        <v>1.451415E-2</v>
      </c>
      <c r="R73" s="48">
        <v>0</v>
      </c>
      <c r="S73" s="49">
        <v>100</v>
      </c>
      <c r="T73" s="50" t="s">
        <v>495</v>
      </c>
    </row>
    <row r="74" spans="1:20" ht="42.75" x14ac:dyDescent="0.25">
      <c r="A74" s="14" t="s">
        <v>15</v>
      </c>
      <c r="B74" s="15" t="s">
        <v>71</v>
      </c>
      <c r="C74" s="16" t="s">
        <v>48</v>
      </c>
      <c r="D74" s="30">
        <v>0</v>
      </c>
      <c r="E74" s="30">
        <v>0</v>
      </c>
      <c r="F74" s="30">
        <v>0</v>
      </c>
      <c r="G74" s="31">
        <v>0</v>
      </c>
      <c r="H74" s="30">
        <f t="shared" si="2"/>
        <v>0</v>
      </c>
      <c r="I74" s="31">
        <f t="shared" si="3"/>
        <v>0</v>
      </c>
      <c r="J74" s="31">
        <v>0</v>
      </c>
      <c r="K74" s="30">
        <v>0</v>
      </c>
      <c r="L74" s="31">
        <v>0</v>
      </c>
      <c r="M74" s="31">
        <v>0</v>
      </c>
      <c r="N74" s="31">
        <f t="shared" si="8"/>
        <v>0</v>
      </c>
      <c r="O74" s="31">
        <f t="shared" si="9"/>
        <v>0</v>
      </c>
      <c r="P74" s="31">
        <f t="shared" si="10"/>
        <v>0</v>
      </c>
      <c r="Q74" s="31">
        <f t="shared" si="11"/>
        <v>0</v>
      </c>
      <c r="R74" s="31">
        <v>0</v>
      </c>
      <c r="S74" s="46">
        <v>0</v>
      </c>
      <c r="T74" s="53" t="s">
        <v>495</v>
      </c>
    </row>
    <row r="75" spans="1:20" ht="71.25" x14ac:dyDescent="0.25">
      <c r="A75" s="14" t="s">
        <v>36</v>
      </c>
      <c r="B75" s="15" t="s">
        <v>72</v>
      </c>
      <c r="C75" s="16" t="s">
        <v>48</v>
      </c>
      <c r="D75" s="30">
        <v>0</v>
      </c>
      <c r="E75" s="30">
        <v>0</v>
      </c>
      <c r="F75" s="30">
        <v>0</v>
      </c>
      <c r="G75" s="31">
        <v>0</v>
      </c>
      <c r="H75" s="30">
        <f t="shared" si="2"/>
        <v>0</v>
      </c>
      <c r="I75" s="31">
        <f t="shared" si="3"/>
        <v>0</v>
      </c>
      <c r="J75" s="31">
        <v>0</v>
      </c>
      <c r="K75" s="30">
        <v>0</v>
      </c>
      <c r="L75" s="31">
        <v>0</v>
      </c>
      <c r="M75" s="30">
        <v>0</v>
      </c>
      <c r="N75" s="31">
        <f t="shared" si="8"/>
        <v>0</v>
      </c>
      <c r="O75" s="31">
        <f t="shared" si="9"/>
        <v>0</v>
      </c>
      <c r="P75" s="31">
        <f t="shared" si="10"/>
        <v>0</v>
      </c>
      <c r="Q75" s="31">
        <f t="shared" si="11"/>
        <v>0</v>
      </c>
      <c r="R75" s="31">
        <v>0</v>
      </c>
      <c r="S75" s="46">
        <v>0</v>
      </c>
      <c r="T75" s="53" t="s">
        <v>495</v>
      </c>
    </row>
    <row r="76" spans="1:20" ht="42.75" x14ac:dyDescent="0.25">
      <c r="A76" s="14" t="s">
        <v>37</v>
      </c>
      <c r="B76" s="15" t="s">
        <v>73</v>
      </c>
      <c r="C76" s="16" t="s">
        <v>48</v>
      </c>
      <c r="D76" s="30">
        <v>0</v>
      </c>
      <c r="E76" s="30">
        <v>0</v>
      </c>
      <c r="F76" s="30">
        <v>0</v>
      </c>
      <c r="G76" s="31">
        <v>0</v>
      </c>
      <c r="H76" s="30">
        <f t="shared" si="2"/>
        <v>0</v>
      </c>
      <c r="I76" s="31">
        <f t="shared" si="3"/>
        <v>0</v>
      </c>
      <c r="J76" s="31">
        <v>0</v>
      </c>
      <c r="K76" s="30">
        <v>0</v>
      </c>
      <c r="L76" s="31">
        <v>0</v>
      </c>
      <c r="M76" s="30">
        <v>0</v>
      </c>
      <c r="N76" s="31">
        <f t="shared" si="8"/>
        <v>0</v>
      </c>
      <c r="O76" s="31">
        <f t="shared" si="9"/>
        <v>0</v>
      </c>
      <c r="P76" s="31">
        <f t="shared" si="10"/>
        <v>0</v>
      </c>
      <c r="Q76" s="31">
        <f t="shared" si="11"/>
        <v>0</v>
      </c>
      <c r="R76" s="31">
        <v>0</v>
      </c>
      <c r="S76" s="46">
        <v>0</v>
      </c>
      <c r="T76" s="53" t="s">
        <v>495</v>
      </c>
    </row>
    <row r="77" spans="1:20" ht="57" x14ac:dyDescent="0.25">
      <c r="A77" s="14" t="s">
        <v>16</v>
      </c>
      <c r="B77" s="15" t="s">
        <v>74</v>
      </c>
      <c r="C77" s="16" t="s">
        <v>48</v>
      </c>
      <c r="D77" s="30">
        <v>0</v>
      </c>
      <c r="E77" s="30">
        <v>0</v>
      </c>
      <c r="F77" s="30">
        <v>0</v>
      </c>
      <c r="G77" s="31">
        <v>0</v>
      </c>
      <c r="H77" s="30">
        <f t="shared" si="2"/>
        <v>0</v>
      </c>
      <c r="I77" s="31">
        <f t="shared" si="3"/>
        <v>0</v>
      </c>
      <c r="J77" s="31">
        <v>0</v>
      </c>
      <c r="K77" s="30">
        <v>0</v>
      </c>
      <c r="L77" s="31">
        <v>0</v>
      </c>
      <c r="M77" s="30">
        <v>0</v>
      </c>
      <c r="N77" s="31">
        <f t="shared" si="8"/>
        <v>0</v>
      </c>
      <c r="O77" s="31">
        <f t="shared" si="9"/>
        <v>0</v>
      </c>
      <c r="P77" s="31">
        <f t="shared" si="10"/>
        <v>0</v>
      </c>
      <c r="Q77" s="31">
        <f t="shared" si="11"/>
        <v>0</v>
      </c>
      <c r="R77" s="31">
        <v>0</v>
      </c>
      <c r="S77" s="46">
        <v>0</v>
      </c>
      <c r="T77" s="53" t="s">
        <v>495</v>
      </c>
    </row>
    <row r="78" spans="1:20" ht="42.75" x14ac:dyDescent="0.25">
      <c r="A78" s="14" t="s">
        <v>613</v>
      </c>
      <c r="B78" s="15" t="s">
        <v>614</v>
      </c>
      <c r="C78" s="16" t="s">
        <v>48</v>
      </c>
      <c r="D78" s="30">
        <v>0</v>
      </c>
      <c r="E78" s="30">
        <v>0</v>
      </c>
      <c r="F78" s="30">
        <v>0</v>
      </c>
      <c r="G78" s="31">
        <v>0</v>
      </c>
      <c r="H78" s="30">
        <f t="shared" si="2"/>
        <v>0</v>
      </c>
      <c r="I78" s="31">
        <f t="shared" si="3"/>
        <v>0</v>
      </c>
      <c r="J78" s="31">
        <v>0</v>
      </c>
      <c r="K78" s="30">
        <v>0</v>
      </c>
      <c r="L78" s="31">
        <v>0</v>
      </c>
      <c r="M78" s="30">
        <v>0</v>
      </c>
      <c r="N78" s="31">
        <f t="shared" si="8"/>
        <v>0</v>
      </c>
      <c r="O78" s="31">
        <f t="shared" si="9"/>
        <v>0</v>
      </c>
      <c r="P78" s="31">
        <f t="shared" si="10"/>
        <v>0</v>
      </c>
      <c r="Q78" s="31">
        <f t="shared" si="11"/>
        <v>0</v>
      </c>
      <c r="R78" s="31">
        <v>0</v>
      </c>
      <c r="S78" s="46">
        <v>0</v>
      </c>
      <c r="T78" s="53" t="s">
        <v>495</v>
      </c>
    </row>
    <row r="79" spans="1:20" ht="114" x14ac:dyDescent="0.25">
      <c r="A79" s="14" t="s">
        <v>613</v>
      </c>
      <c r="B79" s="15" t="s">
        <v>615</v>
      </c>
      <c r="C79" s="16" t="s">
        <v>48</v>
      </c>
      <c r="D79" s="30">
        <v>0</v>
      </c>
      <c r="E79" s="30">
        <v>0</v>
      </c>
      <c r="F79" s="30">
        <v>0</v>
      </c>
      <c r="G79" s="31">
        <v>0</v>
      </c>
      <c r="H79" s="30">
        <f t="shared" si="2"/>
        <v>0</v>
      </c>
      <c r="I79" s="31">
        <f t="shared" si="3"/>
        <v>0</v>
      </c>
      <c r="J79" s="31">
        <v>0</v>
      </c>
      <c r="K79" s="30">
        <v>0</v>
      </c>
      <c r="L79" s="31">
        <v>0</v>
      </c>
      <c r="M79" s="30">
        <v>0</v>
      </c>
      <c r="N79" s="31">
        <f t="shared" si="8"/>
        <v>0</v>
      </c>
      <c r="O79" s="31">
        <f t="shared" si="9"/>
        <v>0</v>
      </c>
      <c r="P79" s="31">
        <f t="shared" si="10"/>
        <v>0</v>
      </c>
      <c r="Q79" s="31">
        <f t="shared" si="11"/>
        <v>0</v>
      </c>
      <c r="R79" s="31">
        <v>0</v>
      </c>
      <c r="S79" s="46">
        <v>0</v>
      </c>
      <c r="T79" s="53" t="s">
        <v>495</v>
      </c>
    </row>
    <row r="80" spans="1:20" ht="99.75" x14ac:dyDescent="0.25">
      <c r="A80" s="14" t="s">
        <v>613</v>
      </c>
      <c r="B80" s="15" t="s">
        <v>616</v>
      </c>
      <c r="C80" s="16" t="s">
        <v>48</v>
      </c>
      <c r="D80" s="30">
        <v>0</v>
      </c>
      <c r="E80" s="30">
        <v>0</v>
      </c>
      <c r="F80" s="30">
        <v>0</v>
      </c>
      <c r="G80" s="31">
        <v>0</v>
      </c>
      <c r="H80" s="30">
        <f t="shared" si="2"/>
        <v>0</v>
      </c>
      <c r="I80" s="31">
        <f t="shared" si="3"/>
        <v>0</v>
      </c>
      <c r="J80" s="31">
        <v>0</v>
      </c>
      <c r="K80" s="30">
        <v>0</v>
      </c>
      <c r="L80" s="31">
        <v>0</v>
      </c>
      <c r="M80" s="30">
        <v>0</v>
      </c>
      <c r="N80" s="31">
        <f t="shared" si="8"/>
        <v>0</v>
      </c>
      <c r="O80" s="31">
        <f t="shared" si="9"/>
        <v>0</v>
      </c>
      <c r="P80" s="31">
        <f t="shared" si="10"/>
        <v>0</v>
      </c>
      <c r="Q80" s="31">
        <f t="shared" si="11"/>
        <v>0</v>
      </c>
      <c r="R80" s="31">
        <v>0</v>
      </c>
      <c r="S80" s="46">
        <v>0</v>
      </c>
      <c r="T80" s="53" t="s">
        <v>495</v>
      </c>
    </row>
    <row r="81" spans="1:20" ht="99.75" x14ac:dyDescent="0.25">
      <c r="A81" s="14" t="s">
        <v>613</v>
      </c>
      <c r="B81" s="15" t="s">
        <v>617</v>
      </c>
      <c r="C81" s="16" t="s">
        <v>48</v>
      </c>
      <c r="D81" s="30">
        <v>0</v>
      </c>
      <c r="E81" s="30">
        <v>0</v>
      </c>
      <c r="F81" s="30">
        <v>0</v>
      </c>
      <c r="G81" s="31">
        <v>0</v>
      </c>
      <c r="H81" s="30">
        <f t="shared" si="2"/>
        <v>0</v>
      </c>
      <c r="I81" s="31">
        <f t="shared" si="3"/>
        <v>0</v>
      </c>
      <c r="J81" s="31">
        <v>0</v>
      </c>
      <c r="K81" s="30">
        <v>0</v>
      </c>
      <c r="L81" s="31">
        <v>0</v>
      </c>
      <c r="M81" s="30">
        <v>0</v>
      </c>
      <c r="N81" s="31">
        <f t="shared" si="8"/>
        <v>0</v>
      </c>
      <c r="O81" s="31">
        <f t="shared" si="9"/>
        <v>0</v>
      </c>
      <c r="P81" s="31">
        <f t="shared" si="10"/>
        <v>0</v>
      </c>
      <c r="Q81" s="31">
        <f t="shared" si="11"/>
        <v>0</v>
      </c>
      <c r="R81" s="31">
        <v>0</v>
      </c>
      <c r="S81" s="46">
        <v>0</v>
      </c>
      <c r="T81" s="53" t="s">
        <v>495</v>
      </c>
    </row>
    <row r="82" spans="1:20" ht="42.75" x14ac:dyDescent="0.25">
      <c r="A82" s="14" t="s">
        <v>618</v>
      </c>
      <c r="B82" s="15" t="s">
        <v>614</v>
      </c>
      <c r="C82" s="16" t="s">
        <v>48</v>
      </c>
      <c r="D82" s="30">
        <v>0</v>
      </c>
      <c r="E82" s="30">
        <v>0</v>
      </c>
      <c r="F82" s="30">
        <v>0</v>
      </c>
      <c r="G82" s="31">
        <v>0</v>
      </c>
      <c r="H82" s="30">
        <f t="shared" si="2"/>
        <v>0</v>
      </c>
      <c r="I82" s="31">
        <f t="shared" si="3"/>
        <v>0</v>
      </c>
      <c r="J82" s="31">
        <v>0</v>
      </c>
      <c r="K82" s="30">
        <v>0</v>
      </c>
      <c r="L82" s="31">
        <v>0</v>
      </c>
      <c r="M82" s="30">
        <v>0</v>
      </c>
      <c r="N82" s="31">
        <f t="shared" si="8"/>
        <v>0</v>
      </c>
      <c r="O82" s="31">
        <f t="shared" si="9"/>
        <v>0</v>
      </c>
      <c r="P82" s="31">
        <f t="shared" si="10"/>
        <v>0</v>
      </c>
      <c r="Q82" s="31">
        <f t="shared" si="11"/>
        <v>0</v>
      </c>
      <c r="R82" s="31">
        <v>0</v>
      </c>
      <c r="S82" s="46">
        <v>0</v>
      </c>
      <c r="T82" s="53" t="s">
        <v>495</v>
      </c>
    </row>
    <row r="83" spans="1:20" ht="114" x14ac:dyDescent="0.25">
      <c r="A83" s="14" t="s">
        <v>618</v>
      </c>
      <c r="B83" s="15" t="s">
        <v>615</v>
      </c>
      <c r="C83" s="16" t="s">
        <v>48</v>
      </c>
      <c r="D83" s="30">
        <v>0</v>
      </c>
      <c r="E83" s="30">
        <v>0</v>
      </c>
      <c r="F83" s="30">
        <v>0</v>
      </c>
      <c r="G83" s="31">
        <v>0</v>
      </c>
      <c r="H83" s="30">
        <f t="shared" si="2"/>
        <v>0</v>
      </c>
      <c r="I83" s="31">
        <f t="shared" si="3"/>
        <v>0</v>
      </c>
      <c r="J83" s="31">
        <v>0</v>
      </c>
      <c r="K83" s="30">
        <v>0</v>
      </c>
      <c r="L83" s="31">
        <v>0</v>
      </c>
      <c r="M83" s="30">
        <v>0</v>
      </c>
      <c r="N83" s="31">
        <f t="shared" si="8"/>
        <v>0</v>
      </c>
      <c r="O83" s="31">
        <f t="shared" si="9"/>
        <v>0</v>
      </c>
      <c r="P83" s="31">
        <f t="shared" si="10"/>
        <v>0</v>
      </c>
      <c r="Q83" s="31">
        <f t="shared" si="11"/>
        <v>0</v>
      </c>
      <c r="R83" s="31">
        <v>0</v>
      </c>
      <c r="S83" s="46">
        <v>0</v>
      </c>
      <c r="T83" s="53" t="s">
        <v>495</v>
      </c>
    </row>
    <row r="84" spans="1:20" ht="99.75" x14ac:dyDescent="0.25">
      <c r="A84" s="14" t="s">
        <v>618</v>
      </c>
      <c r="B84" s="15" t="s">
        <v>616</v>
      </c>
      <c r="C84" s="16" t="s">
        <v>48</v>
      </c>
      <c r="D84" s="30">
        <v>0</v>
      </c>
      <c r="E84" s="30">
        <v>0</v>
      </c>
      <c r="F84" s="30">
        <v>0</v>
      </c>
      <c r="G84" s="31">
        <v>0</v>
      </c>
      <c r="H84" s="30">
        <f t="shared" ref="H84:H147" si="19">D84-F84</f>
        <v>0</v>
      </c>
      <c r="I84" s="31">
        <f t="shared" ref="I84:I147" si="20">E84-G84</f>
        <v>0</v>
      </c>
      <c r="J84" s="31">
        <v>0</v>
      </c>
      <c r="K84" s="30">
        <v>0</v>
      </c>
      <c r="L84" s="31">
        <v>0</v>
      </c>
      <c r="M84" s="30">
        <v>0</v>
      </c>
      <c r="N84" s="31">
        <f t="shared" si="8"/>
        <v>0</v>
      </c>
      <c r="O84" s="31">
        <f t="shared" si="9"/>
        <v>0</v>
      </c>
      <c r="P84" s="31">
        <f t="shared" si="10"/>
        <v>0</v>
      </c>
      <c r="Q84" s="31">
        <f t="shared" si="11"/>
        <v>0</v>
      </c>
      <c r="R84" s="31">
        <v>0</v>
      </c>
      <c r="S84" s="46">
        <v>0</v>
      </c>
      <c r="T84" s="53" t="s">
        <v>495</v>
      </c>
    </row>
    <row r="85" spans="1:20" ht="99.75" x14ac:dyDescent="0.25">
      <c r="A85" s="14" t="s">
        <v>618</v>
      </c>
      <c r="B85" s="15" t="s">
        <v>619</v>
      </c>
      <c r="C85" s="16" t="s">
        <v>48</v>
      </c>
      <c r="D85" s="30">
        <v>0</v>
      </c>
      <c r="E85" s="30">
        <v>0</v>
      </c>
      <c r="F85" s="30">
        <v>0</v>
      </c>
      <c r="G85" s="31">
        <v>0</v>
      </c>
      <c r="H85" s="30">
        <f t="shared" si="19"/>
        <v>0</v>
      </c>
      <c r="I85" s="31">
        <f t="shared" si="20"/>
        <v>0</v>
      </c>
      <c r="J85" s="31">
        <v>0</v>
      </c>
      <c r="K85" s="30">
        <v>0</v>
      </c>
      <c r="L85" s="31">
        <v>0</v>
      </c>
      <c r="M85" s="30">
        <v>0</v>
      </c>
      <c r="N85" s="31">
        <f t="shared" ref="N85:N148" si="21">H85-L85</f>
        <v>0</v>
      </c>
      <c r="O85" s="31">
        <f t="shared" ref="O85:O148" si="22">I85-M85</f>
        <v>0</v>
      </c>
      <c r="P85" s="31">
        <f t="shared" ref="P85:P148" si="23">L85-J85</f>
        <v>0</v>
      </c>
      <c r="Q85" s="31">
        <f t="shared" ref="Q85:Q148" si="24">M85-K85</f>
        <v>0</v>
      </c>
      <c r="R85" s="31">
        <v>0</v>
      </c>
      <c r="S85" s="46">
        <v>0</v>
      </c>
      <c r="T85" s="53" t="s">
        <v>495</v>
      </c>
    </row>
    <row r="86" spans="1:20" ht="85.5" x14ac:dyDescent="0.25">
      <c r="A86" s="14" t="s">
        <v>75</v>
      </c>
      <c r="B86" s="15" t="s">
        <v>76</v>
      </c>
      <c r="C86" s="16" t="s">
        <v>48</v>
      </c>
      <c r="D86" s="30">
        <f>D87+D90</f>
        <v>1.4280000000000001E-2</v>
      </c>
      <c r="E86" s="30">
        <v>0.10512700000000001</v>
      </c>
      <c r="F86" s="30">
        <v>0</v>
      </c>
      <c r="G86" s="30">
        <f>G87+G90</f>
        <v>0.18611098000000001</v>
      </c>
      <c r="H86" s="30">
        <f t="shared" si="19"/>
        <v>1.4280000000000001E-2</v>
      </c>
      <c r="I86" s="31">
        <f t="shared" si="20"/>
        <v>-8.0983979999999997E-2</v>
      </c>
      <c r="J86" s="31">
        <v>0</v>
      </c>
      <c r="K86" s="30">
        <v>0.10512700000000001</v>
      </c>
      <c r="L86" s="31">
        <f>L87+L90</f>
        <v>0.41870121979434444</v>
      </c>
      <c r="M86" s="31">
        <f>M87+M90</f>
        <v>3.2574954899999997</v>
      </c>
      <c r="N86" s="31">
        <f t="shared" si="21"/>
        <v>-0.40442121979434442</v>
      </c>
      <c r="O86" s="31">
        <f t="shared" si="22"/>
        <v>-3.3384794699999998</v>
      </c>
      <c r="P86" s="31">
        <f t="shared" si="23"/>
        <v>0.41870121979434444</v>
      </c>
      <c r="Q86" s="31">
        <f t="shared" si="24"/>
        <v>3.1523684899999997</v>
      </c>
      <c r="R86" s="31">
        <v>0</v>
      </c>
      <c r="S86" s="46">
        <f t="shared" ref="S86:S90" si="25">Q86/K86*100</f>
        <v>2998.6287918422472</v>
      </c>
      <c r="T86" s="36" t="s">
        <v>515</v>
      </c>
    </row>
    <row r="87" spans="1:20" ht="71.25" x14ac:dyDescent="0.25">
      <c r="A87" s="14" t="s">
        <v>77</v>
      </c>
      <c r="B87" s="15" t="s">
        <v>78</v>
      </c>
      <c r="C87" s="16" t="s">
        <v>48</v>
      </c>
      <c r="D87" s="30">
        <f>SUM(D88:D89)</f>
        <v>0</v>
      </c>
      <c r="E87" s="30">
        <v>0</v>
      </c>
      <c r="F87" s="30">
        <v>0</v>
      </c>
      <c r="G87" s="31">
        <f>SUM(G88:G89)</f>
        <v>0.10136522000000001</v>
      </c>
      <c r="H87" s="30">
        <f t="shared" si="19"/>
        <v>0</v>
      </c>
      <c r="I87" s="31">
        <f t="shared" si="20"/>
        <v>-0.10136522000000001</v>
      </c>
      <c r="J87" s="31">
        <v>0</v>
      </c>
      <c r="K87" s="30">
        <v>0</v>
      </c>
      <c r="L87" s="31">
        <f>SUM(L88:L89)</f>
        <v>0</v>
      </c>
      <c r="M87" s="31">
        <f>SUM(M88:M89)</f>
        <v>0</v>
      </c>
      <c r="N87" s="31">
        <f t="shared" si="21"/>
        <v>0</v>
      </c>
      <c r="O87" s="31">
        <f t="shared" si="22"/>
        <v>-0.10136522000000001</v>
      </c>
      <c r="P87" s="31">
        <f t="shared" si="23"/>
        <v>0</v>
      </c>
      <c r="Q87" s="31">
        <f t="shared" si="24"/>
        <v>0</v>
      </c>
      <c r="R87" s="31">
        <v>0</v>
      </c>
      <c r="S87" s="46">
        <v>0</v>
      </c>
      <c r="T87" s="47" t="s">
        <v>495</v>
      </c>
    </row>
    <row r="88" spans="1:20" ht="45" x14ac:dyDescent="0.25">
      <c r="A88" s="17" t="s">
        <v>77</v>
      </c>
      <c r="B88" s="24" t="s">
        <v>620</v>
      </c>
      <c r="C88" s="19" t="s">
        <v>493</v>
      </c>
      <c r="D88" s="41">
        <v>0</v>
      </c>
      <c r="E88" s="41">
        <v>0</v>
      </c>
      <c r="F88" s="41">
        <v>0</v>
      </c>
      <c r="G88" s="48">
        <v>5.7782670000000008E-2</v>
      </c>
      <c r="H88" s="41">
        <f t="shared" si="19"/>
        <v>0</v>
      </c>
      <c r="I88" s="48">
        <f t="shared" si="20"/>
        <v>-5.7782670000000008E-2</v>
      </c>
      <c r="J88" s="48">
        <v>0</v>
      </c>
      <c r="K88" s="41">
        <v>0</v>
      </c>
      <c r="L88" s="48"/>
      <c r="M88" s="41">
        <v>0</v>
      </c>
      <c r="N88" s="48">
        <f t="shared" si="21"/>
        <v>0</v>
      </c>
      <c r="O88" s="48">
        <f t="shared" si="22"/>
        <v>-5.7782670000000008E-2</v>
      </c>
      <c r="P88" s="48">
        <f t="shared" si="23"/>
        <v>0</v>
      </c>
      <c r="Q88" s="48">
        <f t="shared" si="24"/>
        <v>0</v>
      </c>
      <c r="R88" s="48">
        <v>0</v>
      </c>
      <c r="S88" s="49">
        <v>0</v>
      </c>
      <c r="T88" s="47" t="s">
        <v>495</v>
      </c>
    </row>
    <row r="89" spans="1:20" ht="45" x14ac:dyDescent="0.25">
      <c r="A89" s="17" t="s">
        <v>77</v>
      </c>
      <c r="B89" s="24" t="s">
        <v>621</v>
      </c>
      <c r="C89" s="19" t="s">
        <v>494</v>
      </c>
      <c r="D89" s="41">
        <v>0</v>
      </c>
      <c r="E89" s="41">
        <v>0</v>
      </c>
      <c r="F89" s="41">
        <v>0</v>
      </c>
      <c r="G89" s="48">
        <v>4.3582550000000005E-2</v>
      </c>
      <c r="H89" s="41">
        <f t="shared" si="19"/>
        <v>0</v>
      </c>
      <c r="I89" s="48">
        <f t="shared" si="20"/>
        <v>-4.3582550000000005E-2</v>
      </c>
      <c r="J89" s="48">
        <v>0</v>
      </c>
      <c r="K89" s="41">
        <v>0</v>
      </c>
      <c r="L89" s="48"/>
      <c r="M89" s="41">
        <v>0</v>
      </c>
      <c r="N89" s="48">
        <f t="shared" si="21"/>
        <v>0</v>
      </c>
      <c r="O89" s="48">
        <f t="shared" si="22"/>
        <v>-4.3582550000000005E-2</v>
      </c>
      <c r="P89" s="48">
        <f t="shared" si="23"/>
        <v>0</v>
      </c>
      <c r="Q89" s="48">
        <f t="shared" si="24"/>
        <v>0</v>
      </c>
      <c r="R89" s="48">
        <v>0</v>
      </c>
      <c r="S89" s="49">
        <v>0</v>
      </c>
      <c r="T89" s="47" t="s">
        <v>495</v>
      </c>
    </row>
    <row r="90" spans="1:20" ht="71.25" x14ac:dyDescent="0.25">
      <c r="A90" s="14" t="s">
        <v>79</v>
      </c>
      <c r="B90" s="15" t="s">
        <v>80</v>
      </c>
      <c r="C90" s="16" t="s">
        <v>48</v>
      </c>
      <c r="D90" s="30">
        <f>SUM(D91:D151)</f>
        <v>1.4280000000000001E-2</v>
      </c>
      <c r="E90" s="30">
        <v>0.10512700000000001</v>
      </c>
      <c r="F90" s="30">
        <v>0</v>
      </c>
      <c r="G90" s="31">
        <f>SUM(G91:G151)</f>
        <v>8.4745760000000003E-2</v>
      </c>
      <c r="H90" s="30">
        <f t="shared" si="19"/>
        <v>1.4280000000000001E-2</v>
      </c>
      <c r="I90" s="31">
        <f t="shared" si="20"/>
        <v>2.0381240000000009E-2</v>
      </c>
      <c r="J90" s="31">
        <v>0</v>
      </c>
      <c r="K90" s="30">
        <v>0.10512700000000001</v>
      </c>
      <c r="L90" s="31">
        <f>SUM(L91:L151)</f>
        <v>0.41870121979434444</v>
      </c>
      <c r="M90" s="31">
        <f>SUM(M91:M151)</f>
        <v>3.2574954899999997</v>
      </c>
      <c r="N90" s="31">
        <f t="shared" si="21"/>
        <v>-0.40442121979434442</v>
      </c>
      <c r="O90" s="31">
        <f t="shared" si="22"/>
        <v>-3.2371142499999999</v>
      </c>
      <c r="P90" s="31">
        <f t="shared" si="23"/>
        <v>0.41870121979434444</v>
      </c>
      <c r="Q90" s="31">
        <f t="shared" si="24"/>
        <v>3.1523684899999997</v>
      </c>
      <c r="R90" s="31">
        <v>0</v>
      </c>
      <c r="S90" s="46">
        <f t="shared" si="25"/>
        <v>2998.6287918422472</v>
      </c>
      <c r="T90" s="36" t="s">
        <v>515</v>
      </c>
    </row>
    <row r="91" spans="1:20" ht="45.75" customHeight="1" x14ac:dyDescent="0.25">
      <c r="A91" s="20" t="s">
        <v>79</v>
      </c>
      <c r="B91" s="26" t="s">
        <v>114</v>
      </c>
      <c r="C91" s="22" t="s">
        <v>115</v>
      </c>
      <c r="D91" s="41">
        <v>7.1500000000000001E-3</v>
      </c>
      <c r="E91" s="41">
        <v>5.2645000000000004E-2</v>
      </c>
      <c r="F91" s="41">
        <v>0</v>
      </c>
      <c r="G91" s="48">
        <v>4.2372880000000002E-2</v>
      </c>
      <c r="H91" s="41">
        <f t="shared" si="19"/>
        <v>7.1500000000000001E-3</v>
      </c>
      <c r="I91" s="48">
        <f t="shared" si="20"/>
        <v>1.0272120000000003E-2</v>
      </c>
      <c r="J91" s="48">
        <v>0</v>
      </c>
      <c r="K91" s="41">
        <v>5.2645000000000004E-2</v>
      </c>
      <c r="L91" s="48">
        <f>M91/7.78</f>
        <v>6.7668740359897173E-3</v>
      </c>
      <c r="M91" s="41">
        <v>5.2646280000000004E-2</v>
      </c>
      <c r="N91" s="48">
        <f t="shared" si="21"/>
        <v>3.8312596401028284E-4</v>
      </c>
      <c r="O91" s="48">
        <f t="shared" si="22"/>
        <v>-4.2374160000000001E-2</v>
      </c>
      <c r="P91" s="48">
        <f t="shared" si="23"/>
        <v>6.7668740359897173E-3</v>
      </c>
      <c r="Q91" s="48">
        <f t="shared" si="24"/>
        <v>1.2799999999993372E-6</v>
      </c>
      <c r="R91" s="48">
        <v>0</v>
      </c>
      <c r="S91" s="49">
        <v>0</v>
      </c>
      <c r="T91" s="34" t="s">
        <v>515</v>
      </c>
    </row>
    <row r="92" spans="1:20" ht="36" customHeight="1" x14ac:dyDescent="0.25">
      <c r="A92" s="20" t="s">
        <v>79</v>
      </c>
      <c r="B92" s="26" t="s">
        <v>404</v>
      </c>
      <c r="C92" s="22" t="s">
        <v>416</v>
      </c>
      <c r="D92" s="41">
        <v>0</v>
      </c>
      <c r="E92" s="41">
        <v>0</v>
      </c>
      <c r="F92" s="41">
        <v>0</v>
      </c>
      <c r="G92" s="48">
        <v>0</v>
      </c>
      <c r="H92" s="41">
        <f t="shared" si="19"/>
        <v>0</v>
      </c>
      <c r="I92" s="48">
        <f t="shared" si="20"/>
        <v>0</v>
      </c>
      <c r="J92" s="48">
        <v>0</v>
      </c>
      <c r="K92" s="41">
        <v>0</v>
      </c>
      <c r="L92" s="48">
        <f t="shared" ref="L92:L151" si="26">M92/7.78</f>
        <v>8.1684704370179933E-4</v>
      </c>
      <c r="M92" s="41">
        <v>6.3550699999999991E-3</v>
      </c>
      <c r="N92" s="48">
        <f t="shared" si="21"/>
        <v>-8.1684704370179933E-4</v>
      </c>
      <c r="O92" s="48">
        <f t="shared" si="22"/>
        <v>-6.3550699999999991E-3</v>
      </c>
      <c r="P92" s="48">
        <f t="shared" si="23"/>
        <v>8.1684704370179933E-4</v>
      </c>
      <c r="Q92" s="48">
        <f t="shared" si="24"/>
        <v>6.3550699999999991E-3</v>
      </c>
      <c r="R92" s="48">
        <v>0</v>
      </c>
      <c r="S92" s="49">
        <v>0</v>
      </c>
      <c r="T92" s="34" t="s">
        <v>515</v>
      </c>
    </row>
    <row r="93" spans="1:20" ht="36" customHeight="1" x14ac:dyDescent="0.25">
      <c r="A93" s="20" t="s">
        <v>79</v>
      </c>
      <c r="B93" s="26" t="s">
        <v>403</v>
      </c>
      <c r="C93" s="22" t="s">
        <v>417</v>
      </c>
      <c r="D93" s="41">
        <v>0</v>
      </c>
      <c r="E93" s="41">
        <v>0</v>
      </c>
      <c r="F93" s="41">
        <v>0</v>
      </c>
      <c r="G93" s="48">
        <v>0</v>
      </c>
      <c r="H93" s="41">
        <f t="shared" si="19"/>
        <v>0</v>
      </c>
      <c r="I93" s="48">
        <f t="shared" si="20"/>
        <v>0</v>
      </c>
      <c r="J93" s="48">
        <v>0</v>
      </c>
      <c r="K93" s="41">
        <v>0</v>
      </c>
      <c r="L93" s="48">
        <f t="shared" si="26"/>
        <v>4.2825750642673521E-2</v>
      </c>
      <c r="M93" s="41">
        <v>0.33318434000000002</v>
      </c>
      <c r="N93" s="48">
        <f t="shared" si="21"/>
        <v>-4.2825750642673521E-2</v>
      </c>
      <c r="O93" s="48">
        <f t="shared" si="22"/>
        <v>-0.33318434000000002</v>
      </c>
      <c r="P93" s="48">
        <f t="shared" si="23"/>
        <v>4.2825750642673521E-2</v>
      </c>
      <c r="Q93" s="48">
        <f t="shared" si="24"/>
        <v>0.33318434000000002</v>
      </c>
      <c r="R93" s="48">
        <v>0</v>
      </c>
      <c r="S93" s="49">
        <v>0</v>
      </c>
      <c r="T93" s="34" t="s">
        <v>515</v>
      </c>
    </row>
    <row r="94" spans="1:20" ht="36" customHeight="1" x14ac:dyDescent="0.25">
      <c r="A94" s="20" t="s">
        <v>79</v>
      </c>
      <c r="B94" s="26" t="s">
        <v>405</v>
      </c>
      <c r="C94" s="22" t="s">
        <v>418</v>
      </c>
      <c r="D94" s="41">
        <v>0</v>
      </c>
      <c r="E94" s="41">
        <v>0</v>
      </c>
      <c r="F94" s="41">
        <v>0</v>
      </c>
      <c r="G94" s="48">
        <v>0</v>
      </c>
      <c r="H94" s="41">
        <f t="shared" si="19"/>
        <v>0</v>
      </c>
      <c r="I94" s="48">
        <f t="shared" si="20"/>
        <v>0</v>
      </c>
      <c r="J94" s="48">
        <v>0</v>
      </c>
      <c r="K94" s="41">
        <v>0</v>
      </c>
      <c r="L94" s="48">
        <f t="shared" si="26"/>
        <v>4.4176002570694081E-3</v>
      </c>
      <c r="M94" s="41">
        <v>3.4368929999999999E-2</v>
      </c>
      <c r="N94" s="48">
        <f t="shared" si="21"/>
        <v>-4.4176002570694081E-3</v>
      </c>
      <c r="O94" s="48">
        <f t="shared" si="22"/>
        <v>-3.4368929999999999E-2</v>
      </c>
      <c r="P94" s="48">
        <f t="shared" si="23"/>
        <v>4.4176002570694081E-3</v>
      </c>
      <c r="Q94" s="48">
        <f t="shared" si="24"/>
        <v>3.4368929999999999E-2</v>
      </c>
      <c r="R94" s="48">
        <v>0</v>
      </c>
      <c r="S94" s="49">
        <v>0</v>
      </c>
      <c r="T94" s="34" t="s">
        <v>515</v>
      </c>
    </row>
    <row r="95" spans="1:20" ht="36" customHeight="1" x14ac:dyDescent="0.25">
      <c r="A95" s="20" t="s">
        <v>79</v>
      </c>
      <c r="B95" s="26" t="s">
        <v>406</v>
      </c>
      <c r="C95" s="22" t="s">
        <v>419</v>
      </c>
      <c r="D95" s="41">
        <v>0</v>
      </c>
      <c r="E95" s="41">
        <v>0</v>
      </c>
      <c r="F95" s="41">
        <v>0</v>
      </c>
      <c r="G95" s="48">
        <v>0</v>
      </c>
      <c r="H95" s="41">
        <f t="shared" si="19"/>
        <v>0</v>
      </c>
      <c r="I95" s="48">
        <f t="shared" si="20"/>
        <v>0</v>
      </c>
      <c r="J95" s="48">
        <v>0</v>
      </c>
      <c r="K95" s="41">
        <v>0</v>
      </c>
      <c r="L95" s="48">
        <f t="shared" si="26"/>
        <v>2.9831542416452442E-3</v>
      </c>
      <c r="M95" s="41">
        <v>2.3208940000000001E-2</v>
      </c>
      <c r="N95" s="48">
        <f t="shared" si="21"/>
        <v>-2.9831542416452442E-3</v>
      </c>
      <c r="O95" s="48">
        <f t="shared" si="22"/>
        <v>-2.3208940000000001E-2</v>
      </c>
      <c r="P95" s="48">
        <f t="shared" si="23"/>
        <v>2.9831542416452442E-3</v>
      </c>
      <c r="Q95" s="48">
        <f t="shared" si="24"/>
        <v>2.3208940000000001E-2</v>
      </c>
      <c r="R95" s="48">
        <v>0</v>
      </c>
      <c r="S95" s="49">
        <v>0</v>
      </c>
      <c r="T95" s="34" t="s">
        <v>515</v>
      </c>
    </row>
    <row r="96" spans="1:20" ht="36" customHeight="1" x14ac:dyDescent="0.25">
      <c r="A96" s="20" t="s">
        <v>79</v>
      </c>
      <c r="B96" s="26" t="s">
        <v>407</v>
      </c>
      <c r="C96" s="22" t="s">
        <v>420</v>
      </c>
      <c r="D96" s="41">
        <v>0</v>
      </c>
      <c r="E96" s="41">
        <v>0</v>
      </c>
      <c r="F96" s="41">
        <v>0</v>
      </c>
      <c r="G96" s="48">
        <v>0</v>
      </c>
      <c r="H96" s="41">
        <f t="shared" si="19"/>
        <v>0</v>
      </c>
      <c r="I96" s="48">
        <f t="shared" si="20"/>
        <v>0</v>
      </c>
      <c r="J96" s="48">
        <v>0</v>
      </c>
      <c r="K96" s="41">
        <v>0</v>
      </c>
      <c r="L96" s="48">
        <f t="shared" si="26"/>
        <v>3.8297557840616964E-3</v>
      </c>
      <c r="M96" s="41">
        <v>2.9795499999999999E-2</v>
      </c>
      <c r="N96" s="48">
        <f t="shared" si="21"/>
        <v>-3.8297557840616964E-3</v>
      </c>
      <c r="O96" s="48">
        <f t="shared" si="22"/>
        <v>-2.9795499999999999E-2</v>
      </c>
      <c r="P96" s="48">
        <f t="shared" si="23"/>
        <v>3.8297557840616964E-3</v>
      </c>
      <c r="Q96" s="48">
        <f t="shared" si="24"/>
        <v>2.9795499999999999E-2</v>
      </c>
      <c r="R96" s="48">
        <v>0</v>
      </c>
      <c r="S96" s="49">
        <v>0</v>
      </c>
      <c r="T96" s="34" t="s">
        <v>515</v>
      </c>
    </row>
    <row r="97" spans="1:20" ht="36" customHeight="1" x14ac:dyDescent="0.25">
      <c r="A97" s="20" t="s">
        <v>79</v>
      </c>
      <c r="B97" s="26" t="s">
        <v>408</v>
      </c>
      <c r="C97" s="22" t="s">
        <v>421</v>
      </c>
      <c r="D97" s="41">
        <v>0</v>
      </c>
      <c r="E97" s="41">
        <v>0</v>
      </c>
      <c r="F97" s="41">
        <v>0</v>
      </c>
      <c r="G97" s="48">
        <v>0</v>
      </c>
      <c r="H97" s="41">
        <f t="shared" si="19"/>
        <v>0</v>
      </c>
      <c r="I97" s="48">
        <f t="shared" si="20"/>
        <v>0</v>
      </c>
      <c r="J97" s="48">
        <v>0</v>
      </c>
      <c r="K97" s="41">
        <v>0</v>
      </c>
      <c r="L97" s="48">
        <f t="shared" si="26"/>
        <v>5.3312840616966586E-3</v>
      </c>
      <c r="M97" s="41">
        <v>4.1477390000000003E-2</v>
      </c>
      <c r="N97" s="48">
        <f t="shared" si="21"/>
        <v>-5.3312840616966586E-3</v>
      </c>
      <c r="O97" s="48">
        <f t="shared" si="22"/>
        <v>-4.1477390000000003E-2</v>
      </c>
      <c r="P97" s="48">
        <f t="shared" si="23"/>
        <v>5.3312840616966586E-3</v>
      </c>
      <c r="Q97" s="48">
        <f t="shared" si="24"/>
        <v>4.1477390000000003E-2</v>
      </c>
      <c r="R97" s="48">
        <v>0</v>
      </c>
      <c r="S97" s="49">
        <v>0</v>
      </c>
      <c r="T97" s="34" t="s">
        <v>515</v>
      </c>
    </row>
    <row r="98" spans="1:20" ht="36" customHeight="1" x14ac:dyDescent="0.25">
      <c r="A98" s="20" t="s">
        <v>79</v>
      </c>
      <c r="B98" s="26" t="s">
        <v>409</v>
      </c>
      <c r="C98" s="22" t="s">
        <v>422</v>
      </c>
      <c r="D98" s="41">
        <v>0</v>
      </c>
      <c r="E98" s="41">
        <v>0</v>
      </c>
      <c r="F98" s="41">
        <v>0</v>
      </c>
      <c r="G98" s="48">
        <v>0</v>
      </c>
      <c r="H98" s="41">
        <f t="shared" si="19"/>
        <v>0</v>
      </c>
      <c r="I98" s="48">
        <f t="shared" si="20"/>
        <v>0</v>
      </c>
      <c r="J98" s="48">
        <v>0</v>
      </c>
      <c r="K98" s="41">
        <v>0</v>
      </c>
      <c r="L98" s="48">
        <f t="shared" si="26"/>
        <v>4.2848123393316199E-3</v>
      </c>
      <c r="M98" s="41">
        <v>3.3335840000000005E-2</v>
      </c>
      <c r="N98" s="48">
        <f t="shared" si="21"/>
        <v>-4.2848123393316199E-3</v>
      </c>
      <c r="O98" s="48">
        <f t="shared" si="22"/>
        <v>-3.3335840000000005E-2</v>
      </c>
      <c r="P98" s="48">
        <f t="shared" si="23"/>
        <v>4.2848123393316199E-3</v>
      </c>
      <c r="Q98" s="48">
        <f t="shared" si="24"/>
        <v>3.3335840000000005E-2</v>
      </c>
      <c r="R98" s="48">
        <v>0</v>
      </c>
      <c r="S98" s="49">
        <v>0</v>
      </c>
      <c r="T98" s="34" t="s">
        <v>515</v>
      </c>
    </row>
    <row r="99" spans="1:20" ht="36" customHeight="1" x14ac:dyDescent="0.25">
      <c r="A99" s="20" t="s">
        <v>79</v>
      </c>
      <c r="B99" s="26" t="s">
        <v>410</v>
      </c>
      <c r="C99" s="22" t="s">
        <v>423</v>
      </c>
      <c r="D99" s="41">
        <v>0</v>
      </c>
      <c r="E99" s="41">
        <v>0</v>
      </c>
      <c r="F99" s="41">
        <v>0</v>
      </c>
      <c r="G99" s="48">
        <v>0</v>
      </c>
      <c r="H99" s="41">
        <f t="shared" si="19"/>
        <v>0</v>
      </c>
      <c r="I99" s="48">
        <f t="shared" si="20"/>
        <v>0</v>
      </c>
      <c r="J99" s="48">
        <v>0</v>
      </c>
      <c r="K99" s="41">
        <v>0</v>
      </c>
      <c r="L99" s="48">
        <f t="shared" si="26"/>
        <v>9.0880128534704344E-3</v>
      </c>
      <c r="M99" s="41">
        <v>7.0704739999999988E-2</v>
      </c>
      <c r="N99" s="48">
        <f t="shared" si="21"/>
        <v>-9.0880128534704344E-3</v>
      </c>
      <c r="O99" s="48">
        <f t="shared" si="22"/>
        <v>-7.0704739999999988E-2</v>
      </c>
      <c r="P99" s="48">
        <f t="shared" si="23"/>
        <v>9.0880128534704344E-3</v>
      </c>
      <c r="Q99" s="48">
        <f t="shared" si="24"/>
        <v>7.0704739999999988E-2</v>
      </c>
      <c r="R99" s="48">
        <v>0</v>
      </c>
      <c r="S99" s="49">
        <v>0</v>
      </c>
      <c r="T99" s="34" t="s">
        <v>515</v>
      </c>
    </row>
    <row r="100" spans="1:20" ht="30" x14ac:dyDescent="0.25">
      <c r="A100" s="20" t="s">
        <v>79</v>
      </c>
      <c r="B100" s="26" t="s">
        <v>411</v>
      </c>
      <c r="C100" s="22" t="s">
        <v>424</v>
      </c>
      <c r="D100" s="41">
        <v>0</v>
      </c>
      <c r="E100" s="41">
        <v>0</v>
      </c>
      <c r="F100" s="41">
        <v>0</v>
      </c>
      <c r="G100" s="48">
        <v>0</v>
      </c>
      <c r="H100" s="41">
        <f t="shared" si="19"/>
        <v>0</v>
      </c>
      <c r="I100" s="48">
        <f t="shared" si="20"/>
        <v>0</v>
      </c>
      <c r="J100" s="48">
        <v>0</v>
      </c>
      <c r="K100" s="41">
        <v>0</v>
      </c>
      <c r="L100" s="48">
        <f t="shared" si="26"/>
        <v>2.329209511568123E-3</v>
      </c>
      <c r="M100" s="41">
        <v>1.8121249999999998E-2</v>
      </c>
      <c r="N100" s="48">
        <f t="shared" si="21"/>
        <v>-2.329209511568123E-3</v>
      </c>
      <c r="O100" s="48">
        <f t="shared" si="22"/>
        <v>-1.8121249999999998E-2</v>
      </c>
      <c r="P100" s="48">
        <f t="shared" si="23"/>
        <v>2.329209511568123E-3</v>
      </c>
      <c r="Q100" s="48">
        <f t="shared" si="24"/>
        <v>1.8121249999999998E-2</v>
      </c>
      <c r="R100" s="48">
        <v>0</v>
      </c>
      <c r="S100" s="49">
        <v>0</v>
      </c>
      <c r="T100" s="34" t="s">
        <v>515</v>
      </c>
    </row>
    <row r="101" spans="1:20" ht="30" x14ac:dyDescent="0.25">
      <c r="A101" s="20" t="s">
        <v>79</v>
      </c>
      <c r="B101" s="26" t="s">
        <v>412</v>
      </c>
      <c r="C101" s="22" t="s">
        <v>425</v>
      </c>
      <c r="D101" s="41">
        <v>0</v>
      </c>
      <c r="E101" s="41">
        <v>0</v>
      </c>
      <c r="F101" s="41">
        <v>0</v>
      </c>
      <c r="G101" s="48">
        <v>0</v>
      </c>
      <c r="H101" s="41">
        <f t="shared" si="19"/>
        <v>0</v>
      </c>
      <c r="I101" s="48">
        <f t="shared" si="20"/>
        <v>0</v>
      </c>
      <c r="J101" s="48">
        <v>0</v>
      </c>
      <c r="K101" s="41">
        <v>0</v>
      </c>
      <c r="L101" s="48">
        <f t="shared" si="26"/>
        <v>3.9751838046272496E-3</v>
      </c>
      <c r="M101" s="41">
        <v>3.0926930000000002E-2</v>
      </c>
      <c r="N101" s="48">
        <f t="shared" si="21"/>
        <v>-3.9751838046272496E-3</v>
      </c>
      <c r="O101" s="48">
        <f t="shared" si="22"/>
        <v>-3.0926930000000002E-2</v>
      </c>
      <c r="P101" s="48">
        <f t="shared" si="23"/>
        <v>3.9751838046272496E-3</v>
      </c>
      <c r="Q101" s="48">
        <f t="shared" si="24"/>
        <v>3.0926930000000002E-2</v>
      </c>
      <c r="R101" s="48">
        <v>0</v>
      </c>
      <c r="S101" s="49">
        <v>0</v>
      </c>
      <c r="T101" s="34" t="s">
        <v>515</v>
      </c>
    </row>
    <row r="102" spans="1:20" ht="30" x14ac:dyDescent="0.25">
      <c r="A102" s="20" t="s">
        <v>79</v>
      </c>
      <c r="B102" s="26" t="s">
        <v>413</v>
      </c>
      <c r="C102" s="22" t="s">
        <v>426</v>
      </c>
      <c r="D102" s="41">
        <v>0</v>
      </c>
      <c r="E102" s="41">
        <v>0</v>
      </c>
      <c r="F102" s="41">
        <v>0</v>
      </c>
      <c r="G102" s="48">
        <v>0</v>
      </c>
      <c r="H102" s="41">
        <f t="shared" si="19"/>
        <v>0</v>
      </c>
      <c r="I102" s="48">
        <f t="shared" si="20"/>
        <v>0</v>
      </c>
      <c r="J102" s="48">
        <v>0</v>
      </c>
      <c r="K102" s="41">
        <v>0</v>
      </c>
      <c r="L102" s="48">
        <f t="shared" si="26"/>
        <v>3.6154562982005142E-3</v>
      </c>
      <c r="M102" s="41">
        <v>2.812825E-2</v>
      </c>
      <c r="N102" s="48">
        <f t="shared" si="21"/>
        <v>-3.6154562982005142E-3</v>
      </c>
      <c r="O102" s="48">
        <f t="shared" si="22"/>
        <v>-2.812825E-2</v>
      </c>
      <c r="P102" s="48">
        <f t="shared" si="23"/>
        <v>3.6154562982005142E-3</v>
      </c>
      <c r="Q102" s="48">
        <f t="shared" si="24"/>
        <v>2.812825E-2</v>
      </c>
      <c r="R102" s="48">
        <v>0</v>
      </c>
      <c r="S102" s="49">
        <v>0</v>
      </c>
      <c r="T102" s="34" t="s">
        <v>515</v>
      </c>
    </row>
    <row r="103" spans="1:20" ht="30" x14ac:dyDescent="0.25">
      <c r="A103" s="20" t="s">
        <v>79</v>
      </c>
      <c r="B103" s="26" t="s">
        <v>414</v>
      </c>
      <c r="C103" s="22" t="s">
        <v>427</v>
      </c>
      <c r="D103" s="41">
        <v>0</v>
      </c>
      <c r="E103" s="41">
        <v>0</v>
      </c>
      <c r="F103" s="41">
        <v>0</v>
      </c>
      <c r="G103" s="48">
        <v>0</v>
      </c>
      <c r="H103" s="41">
        <f t="shared" si="19"/>
        <v>0</v>
      </c>
      <c r="I103" s="48">
        <f t="shared" si="20"/>
        <v>0</v>
      </c>
      <c r="J103" s="48">
        <v>0</v>
      </c>
      <c r="K103" s="41">
        <v>0</v>
      </c>
      <c r="L103" s="48">
        <f t="shared" si="26"/>
        <v>6.3727069408740355E-3</v>
      </c>
      <c r="M103" s="41">
        <v>4.9579659999999998E-2</v>
      </c>
      <c r="N103" s="48">
        <f t="shared" si="21"/>
        <v>-6.3727069408740355E-3</v>
      </c>
      <c r="O103" s="48">
        <f t="shared" si="22"/>
        <v>-4.9579659999999998E-2</v>
      </c>
      <c r="P103" s="48">
        <f t="shared" si="23"/>
        <v>6.3727069408740355E-3</v>
      </c>
      <c r="Q103" s="48">
        <f t="shared" si="24"/>
        <v>4.9579659999999998E-2</v>
      </c>
      <c r="R103" s="48">
        <v>0</v>
      </c>
      <c r="S103" s="49">
        <v>0</v>
      </c>
      <c r="T103" s="34" t="s">
        <v>515</v>
      </c>
    </row>
    <row r="104" spans="1:20" ht="30" x14ac:dyDescent="0.25">
      <c r="A104" s="20" t="s">
        <v>79</v>
      </c>
      <c r="B104" s="26" t="s">
        <v>415</v>
      </c>
      <c r="C104" s="22" t="s">
        <v>428</v>
      </c>
      <c r="D104" s="41">
        <v>0</v>
      </c>
      <c r="E104" s="41">
        <v>0</v>
      </c>
      <c r="F104" s="41">
        <v>0</v>
      </c>
      <c r="G104" s="48">
        <v>0</v>
      </c>
      <c r="H104" s="41">
        <f t="shared" si="19"/>
        <v>0</v>
      </c>
      <c r="I104" s="48">
        <f t="shared" si="20"/>
        <v>0</v>
      </c>
      <c r="J104" s="48">
        <v>0</v>
      </c>
      <c r="K104" s="41">
        <v>0</v>
      </c>
      <c r="L104" s="48">
        <f t="shared" si="26"/>
        <v>5.7715424164524421E-3</v>
      </c>
      <c r="M104" s="41">
        <v>4.4902600000000001E-2</v>
      </c>
      <c r="N104" s="48">
        <f t="shared" si="21"/>
        <v>-5.7715424164524421E-3</v>
      </c>
      <c r="O104" s="48">
        <f t="shared" si="22"/>
        <v>-4.4902600000000001E-2</v>
      </c>
      <c r="P104" s="48">
        <f t="shared" si="23"/>
        <v>5.7715424164524421E-3</v>
      </c>
      <c r="Q104" s="48">
        <f t="shared" si="24"/>
        <v>4.4902600000000001E-2</v>
      </c>
      <c r="R104" s="48">
        <v>0</v>
      </c>
      <c r="S104" s="49">
        <v>0</v>
      </c>
      <c r="T104" s="34" t="s">
        <v>515</v>
      </c>
    </row>
    <row r="105" spans="1:20" ht="30" x14ac:dyDescent="0.25">
      <c r="A105" s="20" t="s">
        <v>79</v>
      </c>
      <c r="B105" s="26" t="s">
        <v>622</v>
      </c>
      <c r="C105" s="22" t="s">
        <v>623</v>
      </c>
      <c r="D105" s="41">
        <v>0</v>
      </c>
      <c r="E105" s="41">
        <v>0</v>
      </c>
      <c r="F105" s="41">
        <v>0</v>
      </c>
      <c r="G105" s="48">
        <v>0</v>
      </c>
      <c r="H105" s="41">
        <f t="shared" si="19"/>
        <v>0</v>
      </c>
      <c r="I105" s="48">
        <f t="shared" si="20"/>
        <v>0</v>
      </c>
      <c r="J105" s="48">
        <v>0</v>
      </c>
      <c r="K105" s="41">
        <v>0</v>
      </c>
      <c r="L105" s="48">
        <f t="shared" si="26"/>
        <v>3.1888029562982007E-2</v>
      </c>
      <c r="M105" s="41">
        <v>0.24808887000000002</v>
      </c>
      <c r="N105" s="48">
        <f t="shared" si="21"/>
        <v>-3.1888029562982007E-2</v>
      </c>
      <c r="O105" s="48">
        <f t="shared" si="22"/>
        <v>-0.24808887000000002</v>
      </c>
      <c r="P105" s="48">
        <f t="shared" si="23"/>
        <v>3.1888029562982007E-2</v>
      </c>
      <c r="Q105" s="48">
        <f t="shared" si="24"/>
        <v>0.24808887000000002</v>
      </c>
      <c r="R105" s="48">
        <v>0</v>
      </c>
      <c r="S105" s="49">
        <v>0</v>
      </c>
      <c r="T105" s="34" t="s">
        <v>515</v>
      </c>
    </row>
    <row r="106" spans="1:20" ht="30" x14ac:dyDescent="0.25">
      <c r="A106" s="20" t="s">
        <v>79</v>
      </c>
      <c r="B106" s="26" t="s">
        <v>624</v>
      </c>
      <c r="C106" s="22" t="s">
        <v>625</v>
      </c>
      <c r="D106" s="41">
        <v>0</v>
      </c>
      <c r="E106" s="41">
        <v>0</v>
      </c>
      <c r="F106" s="41">
        <v>0</v>
      </c>
      <c r="G106" s="48">
        <v>0</v>
      </c>
      <c r="H106" s="41">
        <f t="shared" si="19"/>
        <v>0</v>
      </c>
      <c r="I106" s="48">
        <f t="shared" si="20"/>
        <v>0</v>
      </c>
      <c r="J106" s="48">
        <v>0</v>
      </c>
      <c r="K106" s="41">
        <v>0</v>
      </c>
      <c r="L106" s="48">
        <f t="shared" si="26"/>
        <v>1.2180074550128534E-2</v>
      </c>
      <c r="M106" s="41">
        <v>9.4760979999999995E-2</v>
      </c>
      <c r="N106" s="48">
        <f t="shared" si="21"/>
        <v>-1.2180074550128534E-2</v>
      </c>
      <c r="O106" s="48">
        <f t="shared" si="22"/>
        <v>-9.4760979999999995E-2</v>
      </c>
      <c r="P106" s="48">
        <f t="shared" si="23"/>
        <v>1.2180074550128534E-2</v>
      </c>
      <c r="Q106" s="48">
        <f t="shared" si="24"/>
        <v>9.4760979999999995E-2</v>
      </c>
      <c r="R106" s="48">
        <v>0</v>
      </c>
      <c r="S106" s="49">
        <v>0</v>
      </c>
      <c r="T106" s="34" t="s">
        <v>515</v>
      </c>
    </row>
    <row r="107" spans="1:20" ht="30" x14ac:dyDescent="0.25">
      <c r="A107" s="20" t="s">
        <v>79</v>
      </c>
      <c r="B107" s="26" t="s">
        <v>626</v>
      </c>
      <c r="C107" s="22" t="s">
        <v>627</v>
      </c>
      <c r="D107" s="41">
        <v>0</v>
      </c>
      <c r="E107" s="41">
        <v>0</v>
      </c>
      <c r="F107" s="41">
        <v>0</v>
      </c>
      <c r="G107" s="48">
        <v>0</v>
      </c>
      <c r="H107" s="41">
        <f t="shared" si="19"/>
        <v>0</v>
      </c>
      <c r="I107" s="48">
        <f t="shared" si="20"/>
        <v>0</v>
      </c>
      <c r="J107" s="48">
        <v>0</v>
      </c>
      <c r="K107" s="41">
        <v>0</v>
      </c>
      <c r="L107" s="48">
        <f t="shared" si="26"/>
        <v>7.5090912596401018E-3</v>
      </c>
      <c r="M107" s="41">
        <v>5.8420729999999997E-2</v>
      </c>
      <c r="N107" s="48">
        <f t="shared" si="21"/>
        <v>-7.5090912596401018E-3</v>
      </c>
      <c r="O107" s="48">
        <f t="shared" si="22"/>
        <v>-5.8420729999999997E-2</v>
      </c>
      <c r="P107" s="48">
        <f t="shared" si="23"/>
        <v>7.5090912596401018E-3</v>
      </c>
      <c r="Q107" s="48">
        <f t="shared" si="24"/>
        <v>5.8420729999999997E-2</v>
      </c>
      <c r="R107" s="48">
        <v>0</v>
      </c>
      <c r="S107" s="49">
        <v>0</v>
      </c>
      <c r="T107" s="34" t="s">
        <v>515</v>
      </c>
    </row>
    <row r="108" spans="1:20" ht="30" x14ac:dyDescent="0.25">
      <c r="A108" s="20" t="s">
        <v>79</v>
      </c>
      <c r="B108" s="26" t="s">
        <v>628</v>
      </c>
      <c r="C108" s="22" t="s">
        <v>629</v>
      </c>
      <c r="D108" s="41">
        <v>0</v>
      </c>
      <c r="E108" s="41">
        <v>0</v>
      </c>
      <c r="F108" s="41">
        <v>0</v>
      </c>
      <c r="G108" s="48">
        <v>0</v>
      </c>
      <c r="H108" s="41">
        <f t="shared" si="19"/>
        <v>0</v>
      </c>
      <c r="I108" s="48">
        <f t="shared" si="20"/>
        <v>0</v>
      </c>
      <c r="J108" s="48">
        <v>0</v>
      </c>
      <c r="K108" s="41">
        <v>0</v>
      </c>
      <c r="L108" s="48">
        <f t="shared" si="26"/>
        <v>4.8453547557840617E-3</v>
      </c>
      <c r="M108" s="41">
        <v>3.7696859999999999E-2</v>
      </c>
      <c r="N108" s="48">
        <f t="shared" si="21"/>
        <v>-4.8453547557840617E-3</v>
      </c>
      <c r="O108" s="48">
        <f t="shared" si="22"/>
        <v>-3.7696859999999999E-2</v>
      </c>
      <c r="P108" s="48">
        <f t="shared" si="23"/>
        <v>4.8453547557840617E-3</v>
      </c>
      <c r="Q108" s="48">
        <f t="shared" si="24"/>
        <v>3.7696859999999999E-2</v>
      </c>
      <c r="R108" s="48">
        <v>0</v>
      </c>
      <c r="S108" s="49">
        <v>0</v>
      </c>
      <c r="T108" s="34" t="s">
        <v>515</v>
      </c>
    </row>
    <row r="109" spans="1:20" ht="30" x14ac:dyDescent="0.25">
      <c r="A109" s="20" t="s">
        <v>79</v>
      </c>
      <c r="B109" s="26" t="s">
        <v>630</v>
      </c>
      <c r="C109" s="22" t="s">
        <v>631</v>
      </c>
      <c r="D109" s="41">
        <v>0</v>
      </c>
      <c r="E109" s="41">
        <v>0</v>
      </c>
      <c r="F109" s="41">
        <v>0</v>
      </c>
      <c r="G109" s="48">
        <v>0</v>
      </c>
      <c r="H109" s="41">
        <f t="shared" si="19"/>
        <v>0</v>
      </c>
      <c r="I109" s="48">
        <f t="shared" si="20"/>
        <v>0</v>
      </c>
      <c r="J109" s="48">
        <v>0</v>
      </c>
      <c r="K109" s="41">
        <v>0</v>
      </c>
      <c r="L109" s="48">
        <f t="shared" si="26"/>
        <v>9.7626362467866309E-2</v>
      </c>
      <c r="M109" s="41">
        <v>0.75953309999999996</v>
      </c>
      <c r="N109" s="48">
        <f t="shared" si="21"/>
        <v>-9.7626362467866309E-2</v>
      </c>
      <c r="O109" s="48">
        <f t="shared" si="22"/>
        <v>-0.75953309999999996</v>
      </c>
      <c r="P109" s="48">
        <f t="shared" si="23"/>
        <v>9.7626362467866309E-2</v>
      </c>
      <c r="Q109" s="48">
        <f t="shared" si="24"/>
        <v>0.75953309999999996</v>
      </c>
      <c r="R109" s="48">
        <v>0</v>
      </c>
      <c r="S109" s="49">
        <v>0</v>
      </c>
      <c r="T109" s="34" t="s">
        <v>515</v>
      </c>
    </row>
    <row r="110" spans="1:20" ht="30" x14ac:dyDescent="0.25">
      <c r="A110" s="20" t="s">
        <v>79</v>
      </c>
      <c r="B110" s="26" t="s">
        <v>632</v>
      </c>
      <c r="C110" s="22" t="s">
        <v>633</v>
      </c>
      <c r="D110" s="41">
        <v>0</v>
      </c>
      <c r="E110" s="41">
        <v>0</v>
      </c>
      <c r="F110" s="41">
        <v>0</v>
      </c>
      <c r="G110" s="48">
        <v>0</v>
      </c>
      <c r="H110" s="41">
        <f t="shared" si="19"/>
        <v>0</v>
      </c>
      <c r="I110" s="48">
        <f t="shared" si="20"/>
        <v>0</v>
      </c>
      <c r="J110" s="48">
        <v>0</v>
      </c>
      <c r="K110" s="41">
        <v>0</v>
      </c>
      <c r="L110" s="48">
        <f t="shared" si="26"/>
        <v>3.4626285347043699E-3</v>
      </c>
      <c r="M110" s="41">
        <v>2.6939249999999998E-2</v>
      </c>
      <c r="N110" s="48">
        <f t="shared" si="21"/>
        <v>-3.4626285347043699E-3</v>
      </c>
      <c r="O110" s="48">
        <f t="shared" si="22"/>
        <v>-2.6939249999999998E-2</v>
      </c>
      <c r="P110" s="48">
        <f t="shared" si="23"/>
        <v>3.4626285347043699E-3</v>
      </c>
      <c r="Q110" s="48">
        <f t="shared" si="24"/>
        <v>2.6939249999999998E-2</v>
      </c>
      <c r="R110" s="48">
        <v>0</v>
      </c>
      <c r="S110" s="49">
        <v>0</v>
      </c>
      <c r="T110" s="34" t="s">
        <v>515</v>
      </c>
    </row>
    <row r="111" spans="1:20" ht="30" x14ac:dyDescent="0.25">
      <c r="A111" s="20" t="s">
        <v>79</v>
      </c>
      <c r="B111" s="26" t="s">
        <v>634</v>
      </c>
      <c r="C111" s="22" t="s">
        <v>635</v>
      </c>
      <c r="D111" s="41">
        <v>0</v>
      </c>
      <c r="E111" s="41">
        <v>0</v>
      </c>
      <c r="F111" s="41">
        <v>0</v>
      </c>
      <c r="G111" s="48">
        <v>0</v>
      </c>
      <c r="H111" s="41">
        <f t="shared" si="19"/>
        <v>0</v>
      </c>
      <c r="I111" s="48">
        <f t="shared" si="20"/>
        <v>0</v>
      </c>
      <c r="J111" s="48">
        <v>0</v>
      </c>
      <c r="K111" s="41">
        <v>0</v>
      </c>
      <c r="L111" s="48">
        <f t="shared" si="26"/>
        <v>3.5130179948586115E-3</v>
      </c>
      <c r="M111" s="41">
        <v>2.7331279999999999E-2</v>
      </c>
      <c r="N111" s="48">
        <f t="shared" si="21"/>
        <v>-3.5130179948586115E-3</v>
      </c>
      <c r="O111" s="48">
        <f t="shared" si="22"/>
        <v>-2.7331279999999999E-2</v>
      </c>
      <c r="P111" s="48">
        <f t="shared" si="23"/>
        <v>3.5130179948586115E-3</v>
      </c>
      <c r="Q111" s="48">
        <f t="shared" si="24"/>
        <v>2.7331279999999999E-2</v>
      </c>
      <c r="R111" s="48">
        <v>0</v>
      </c>
      <c r="S111" s="49">
        <v>0</v>
      </c>
      <c r="T111" s="34" t="s">
        <v>515</v>
      </c>
    </row>
    <row r="112" spans="1:20" ht="30" x14ac:dyDescent="0.25">
      <c r="A112" s="20" t="s">
        <v>79</v>
      </c>
      <c r="B112" s="26" t="s">
        <v>380</v>
      </c>
      <c r="C112" s="22" t="s">
        <v>326</v>
      </c>
      <c r="D112" s="41">
        <v>0</v>
      </c>
      <c r="E112" s="41">
        <v>0</v>
      </c>
      <c r="F112" s="41">
        <v>0</v>
      </c>
      <c r="G112" s="48">
        <v>0</v>
      </c>
      <c r="H112" s="41">
        <f t="shared" si="19"/>
        <v>0</v>
      </c>
      <c r="I112" s="48">
        <f t="shared" si="20"/>
        <v>0</v>
      </c>
      <c r="J112" s="48">
        <v>0</v>
      </c>
      <c r="K112" s="41">
        <v>0</v>
      </c>
      <c r="L112" s="48">
        <f t="shared" si="26"/>
        <v>4.1117480719794346E-4</v>
      </c>
      <c r="M112" s="41">
        <v>3.1989400000000004E-3</v>
      </c>
      <c r="N112" s="48">
        <f t="shared" si="21"/>
        <v>-4.1117480719794346E-4</v>
      </c>
      <c r="O112" s="48">
        <f t="shared" si="22"/>
        <v>-3.1989400000000004E-3</v>
      </c>
      <c r="P112" s="48">
        <f t="shared" si="23"/>
        <v>4.1117480719794346E-4</v>
      </c>
      <c r="Q112" s="48">
        <f t="shared" si="24"/>
        <v>3.1989400000000004E-3</v>
      </c>
      <c r="R112" s="48">
        <v>0</v>
      </c>
      <c r="S112" s="49">
        <v>0</v>
      </c>
      <c r="T112" s="34" t="s">
        <v>515</v>
      </c>
    </row>
    <row r="113" spans="1:20" ht="30" x14ac:dyDescent="0.25">
      <c r="A113" s="20" t="s">
        <v>79</v>
      </c>
      <c r="B113" s="26" t="s">
        <v>381</v>
      </c>
      <c r="C113" s="22" t="s">
        <v>429</v>
      </c>
      <c r="D113" s="41">
        <v>0</v>
      </c>
      <c r="E113" s="41">
        <v>0</v>
      </c>
      <c r="F113" s="41">
        <v>0</v>
      </c>
      <c r="G113" s="48">
        <v>0</v>
      </c>
      <c r="H113" s="41">
        <f t="shared" si="19"/>
        <v>0</v>
      </c>
      <c r="I113" s="48">
        <f t="shared" si="20"/>
        <v>0</v>
      </c>
      <c r="J113" s="48">
        <v>0</v>
      </c>
      <c r="K113" s="41">
        <v>0</v>
      </c>
      <c r="L113" s="48">
        <f t="shared" si="26"/>
        <v>5.7762982005141379E-4</v>
      </c>
      <c r="M113" s="41">
        <v>4.4939599999999991E-3</v>
      </c>
      <c r="N113" s="48">
        <f t="shared" si="21"/>
        <v>-5.7762982005141379E-4</v>
      </c>
      <c r="O113" s="48">
        <f t="shared" si="22"/>
        <v>-4.4939599999999991E-3</v>
      </c>
      <c r="P113" s="48">
        <f t="shared" si="23"/>
        <v>5.7762982005141379E-4</v>
      </c>
      <c r="Q113" s="48">
        <f t="shared" si="24"/>
        <v>4.4939599999999991E-3</v>
      </c>
      <c r="R113" s="48">
        <v>0</v>
      </c>
      <c r="S113" s="49">
        <v>0</v>
      </c>
      <c r="T113" s="34" t="s">
        <v>515</v>
      </c>
    </row>
    <row r="114" spans="1:20" ht="30" x14ac:dyDescent="0.25">
      <c r="A114" s="20" t="s">
        <v>79</v>
      </c>
      <c r="B114" s="26" t="s">
        <v>382</v>
      </c>
      <c r="C114" s="22" t="s">
        <v>430</v>
      </c>
      <c r="D114" s="41">
        <v>0</v>
      </c>
      <c r="E114" s="41">
        <v>0</v>
      </c>
      <c r="F114" s="41">
        <v>0</v>
      </c>
      <c r="G114" s="48">
        <v>0</v>
      </c>
      <c r="H114" s="41">
        <f t="shared" si="19"/>
        <v>0</v>
      </c>
      <c r="I114" s="48">
        <f t="shared" si="20"/>
        <v>0</v>
      </c>
      <c r="J114" s="48">
        <v>0</v>
      </c>
      <c r="K114" s="41">
        <v>0</v>
      </c>
      <c r="L114" s="48">
        <f t="shared" si="26"/>
        <v>8.1250128534704372E-4</v>
      </c>
      <c r="M114" s="41">
        <v>6.3212600000000004E-3</v>
      </c>
      <c r="N114" s="48">
        <f t="shared" si="21"/>
        <v>-8.1250128534704372E-4</v>
      </c>
      <c r="O114" s="48">
        <f t="shared" si="22"/>
        <v>-6.3212600000000004E-3</v>
      </c>
      <c r="P114" s="48">
        <f t="shared" si="23"/>
        <v>8.1250128534704372E-4</v>
      </c>
      <c r="Q114" s="48">
        <f t="shared" si="24"/>
        <v>6.3212600000000004E-3</v>
      </c>
      <c r="R114" s="48">
        <v>0</v>
      </c>
      <c r="S114" s="49">
        <v>0</v>
      </c>
      <c r="T114" s="34" t="s">
        <v>515</v>
      </c>
    </row>
    <row r="115" spans="1:20" ht="30" x14ac:dyDescent="0.25">
      <c r="A115" s="20" t="s">
        <v>79</v>
      </c>
      <c r="B115" s="26" t="s">
        <v>383</v>
      </c>
      <c r="C115" s="22" t="s">
        <v>431</v>
      </c>
      <c r="D115" s="41">
        <v>0</v>
      </c>
      <c r="E115" s="41">
        <v>0</v>
      </c>
      <c r="F115" s="41">
        <v>0</v>
      </c>
      <c r="G115" s="48">
        <v>0</v>
      </c>
      <c r="H115" s="41">
        <f t="shared" si="19"/>
        <v>0</v>
      </c>
      <c r="I115" s="48">
        <f t="shared" si="20"/>
        <v>0</v>
      </c>
      <c r="J115" s="48">
        <v>0</v>
      </c>
      <c r="K115" s="41">
        <v>0</v>
      </c>
      <c r="L115" s="48">
        <f t="shared" si="26"/>
        <v>5.4654241645244221E-4</v>
      </c>
      <c r="M115" s="41">
        <v>4.2521000000000008E-3</v>
      </c>
      <c r="N115" s="48">
        <f t="shared" si="21"/>
        <v>-5.4654241645244221E-4</v>
      </c>
      <c r="O115" s="48">
        <f t="shared" si="22"/>
        <v>-4.2521000000000008E-3</v>
      </c>
      <c r="P115" s="48">
        <f t="shared" si="23"/>
        <v>5.4654241645244221E-4</v>
      </c>
      <c r="Q115" s="48">
        <f t="shared" si="24"/>
        <v>4.2521000000000008E-3</v>
      </c>
      <c r="R115" s="48">
        <v>0</v>
      </c>
      <c r="S115" s="49">
        <v>0</v>
      </c>
      <c r="T115" s="34" t="s">
        <v>515</v>
      </c>
    </row>
    <row r="116" spans="1:20" ht="30" x14ac:dyDescent="0.25">
      <c r="A116" s="20" t="s">
        <v>79</v>
      </c>
      <c r="B116" s="26" t="s">
        <v>384</v>
      </c>
      <c r="C116" s="22" t="s">
        <v>432</v>
      </c>
      <c r="D116" s="41">
        <v>0</v>
      </c>
      <c r="E116" s="41">
        <v>0</v>
      </c>
      <c r="F116" s="41">
        <v>0</v>
      </c>
      <c r="G116" s="48">
        <v>0</v>
      </c>
      <c r="H116" s="41">
        <f t="shared" si="19"/>
        <v>0</v>
      </c>
      <c r="I116" s="48">
        <f t="shared" si="20"/>
        <v>0</v>
      </c>
      <c r="J116" s="48">
        <v>0</v>
      </c>
      <c r="K116" s="41">
        <v>0</v>
      </c>
      <c r="L116" s="48">
        <f t="shared" si="26"/>
        <v>7.1147557840616968E-4</v>
      </c>
      <c r="M116" s="41">
        <v>5.5352800000000001E-3</v>
      </c>
      <c r="N116" s="48">
        <f t="shared" si="21"/>
        <v>-7.1147557840616968E-4</v>
      </c>
      <c r="O116" s="48">
        <f t="shared" si="22"/>
        <v>-5.5352800000000001E-3</v>
      </c>
      <c r="P116" s="48">
        <f t="shared" si="23"/>
        <v>7.1147557840616968E-4</v>
      </c>
      <c r="Q116" s="48">
        <f t="shared" si="24"/>
        <v>5.5352800000000001E-3</v>
      </c>
      <c r="R116" s="48">
        <v>0</v>
      </c>
      <c r="S116" s="49">
        <v>0</v>
      </c>
      <c r="T116" s="34" t="s">
        <v>515</v>
      </c>
    </row>
    <row r="117" spans="1:20" ht="30" x14ac:dyDescent="0.25">
      <c r="A117" s="20" t="s">
        <v>79</v>
      </c>
      <c r="B117" s="26" t="s">
        <v>385</v>
      </c>
      <c r="C117" s="22" t="s">
        <v>433</v>
      </c>
      <c r="D117" s="41">
        <v>0</v>
      </c>
      <c r="E117" s="41">
        <v>0</v>
      </c>
      <c r="F117" s="41">
        <v>0</v>
      </c>
      <c r="G117" s="48">
        <v>0</v>
      </c>
      <c r="H117" s="41">
        <f t="shared" si="19"/>
        <v>0</v>
      </c>
      <c r="I117" s="48">
        <f t="shared" si="20"/>
        <v>0</v>
      </c>
      <c r="J117" s="48">
        <v>0</v>
      </c>
      <c r="K117" s="41">
        <v>0</v>
      </c>
      <c r="L117" s="48">
        <f t="shared" si="26"/>
        <v>4.9299357326478151E-4</v>
      </c>
      <c r="M117" s="41">
        <v>3.83549E-3</v>
      </c>
      <c r="N117" s="48">
        <f t="shared" si="21"/>
        <v>-4.9299357326478151E-4</v>
      </c>
      <c r="O117" s="48">
        <f t="shared" si="22"/>
        <v>-3.83549E-3</v>
      </c>
      <c r="P117" s="48">
        <f t="shared" si="23"/>
        <v>4.9299357326478151E-4</v>
      </c>
      <c r="Q117" s="48">
        <f t="shared" si="24"/>
        <v>3.83549E-3</v>
      </c>
      <c r="R117" s="48">
        <v>0</v>
      </c>
      <c r="S117" s="49">
        <v>0</v>
      </c>
      <c r="T117" s="34" t="s">
        <v>515</v>
      </c>
    </row>
    <row r="118" spans="1:20" ht="30" x14ac:dyDescent="0.25">
      <c r="A118" s="20" t="s">
        <v>79</v>
      </c>
      <c r="B118" s="26" t="s">
        <v>386</v>
      </c>
      <c r="C118" s="22" t="s">
        <v>434</v>
      </c>
      <c r="D118" s="41">
        <v>0</v>
      </c>
      <c r="E118" s="41">
        <v>0</v>
      </c>
      <c r="F118" s="41">
        <v>0</v>
      </c>
      <c r="G118" s="48">
        <v>0</v>
      </c>
      <c r="H118" s="41">
        <f t="shared" si="19"/>
        <v>0</v>
      </c>
      <c r="I118" s="48">
        <f t="shared" si="20"/>
        <v>0</v>
      </c>
      <c r="J118" s="48">
        <v>0</v>
      </c>
      <c r="K118" s="41">
        <v>0</v>
      </c>
      <c r="L118" s="48">
        <f t="shared" si="26"/>
        <v>1.3397107969151671E-3</v>
      </c>
      <c r="M118" s="41">
        <v>1.042295E-2</v>
      </c>
      <c r="N118" s="48">
        <f t="shared" si="21"/>
        <v>-1.3397107969151671E-3</v>
      </c>
      <c r="O118" s="48">
        <f t="shared" si="22"/>
        <v>-1.042295E-2</v>
      </c>
      <c r="P118" s="48">
        <f t="shared" si="23"/>
        <v>1.3397107969151671E-3</v>
      </c>
      <c r="Q118" s="48">
        <f t="shared" si="24"/>
        <v>1.042295E-2</v>
      </c>
      <c r="R118" s="48">
        <v>0</v>
      </c>
      <c r="S118" s="49">
        <v>0</v>
      </c>
      <c r="T118" s="34" t="s">
        <v>515</v>
      </c>
    </row>
    <row r="119" spans="1:20" ht="30" x14ac:dyDescent="0.25">
      <c r="A119" s="20" t="s">
        <v>79</v>
      </c>
      <c r="B119" s="26" t="s">
        <v>387</v>
      </c>
      <c r="C119" s="22" t="s">
        <v>435</v>
      </c>
      <c r="D119" s="41">
        <v>0</v>
      </c>
      <c r="E119" s="41">
        <v>0</v>
      </c>
      <c r="F119" s="41">
        <v>0</v>
      </c>
      <c r="G119" s="48">
        <v>0</v>
      </c>
      <c r="H119" s="41">
        <f t="shared" si="19"/>
        <v>0</v>
      </c>
      <c r="I119" s="48">
        <f t="shared" si="20"/>
        <v>0</v>
      </c>
      <c r="J119" s="48">
        <v>0</v>
      </c>
      <c r="K119" s="41">
        <v>0</v>
      </c>
      <c r="L119" s="48">
        <f t="shared" si="26"/>
        <v>4.9012724935732649E-4</v>
      </c>
      <c r="M119" s="41">
        <v>3.8131900000000002E-3</v>
      </c>
      <c r="N119" s="48">
        <f t="shared" si="21"/>
        <v>-4.9012724935732649E-4</v>
      </c>
      <c r="O119" s="48">
        <f t="shared" si="22"/>
        <v>-3.8131900000000002E-3</v>
      </c>
      <c r="P119" s="48">
        <f t="shared" si="23"/>
        <v>4.9012724935732649E-4</v>
      </c>
      <c r="Q119" s="48">
        <f t="shared" si="24"/>
        <v>3.8131900000000002E-3</v>
      </c>
      <c r="R119" s="48">
        <v>0</v>
      </c>
      <c r="S119" s="49">
        <v>0</v>
      </c>
      <c r="T119" s="34" t="s">
        <v>515</v>
      </c>
    </row>
    <row r="120" spans="1:20" ht="30" x14ac:dyDescent="0.25">
      <c r="A120" s="20" t="s">
        <v>79</v>
      </c>
      <c r="B120" s="26" t="s">
        <v>388</v>
      </c>
      <c r="C120" s="22" t="s">
        <v>436</v>
      </c>
      <c r="D120" s="41">
        <v>0</v>
      </c>
      <c r="E120" s="41">
        <v>0</v>
      </c>
      <c r="F120" s="41">
        <v>0</v>
      </c>
      <c r="G120" s="48">
        <v>0</v>
      </c>
      <c r="H120" s="41">
        <f t="shared" si="19"/>
        <v>0</v>
      </c>
      <c r="I120" s="48">
        <f t="shared" si="20"/>
        <v>0</v>
      </c>
      <c r="J120" s="48">
        <v>0</v>
      </c>
      <c r="K120" s="41">
        <v>0</v>
      </c>
      <c r="L120" s="48">
        <f t="shared" si="26"/>
        <v>8.0189974293059119E-4</v>
      </c>
      <c r="M120" s="41">
        <v>6.2387799999999993E-3</v>
      </c>
      <c r="N120" s="48">
        <f t="shared" si="21"/>
        <v>-8.0189974293059119E-4</v>
      </c>
      <c r="O120" s="48">
        <f t="shared" si="22"/>
        <v>-6.2387799999999993E-3</v>
      </c>
      <c r="P120" s="48">
        <f t="shared" si="23"/>
        <v>8.0189974293059119E-4</v>
      </c>
      <c r="Q120" s="48">
        <f t="shared" si="24"/>
        <v>6.2387799999999993E-3</v>
      </c>
      <c r="R120" s="48">
        <v>0</v>
      </c>
      <c r="S120" s="49">
        <v>0</v>
      </c>
      <c r="T120" s="34" t="s">
        <v>515</v>
      </c>
    </row>
    <row r="121" spans="1:20" ht="30" x14ac:dyDescent="0.25">
      <c r="A121" s="20" t="s">
        <v>79</v>
      </c>
      <c r="B121" s="26" t="s">
        <v>389</v>
      </c>
      <c r="C121" s="22" t="s">
        <v>437</v>
      </c>
      <c r="D121" s="41">
        <v>0</v>
      </c>
      <c r="E121" s="41">
        <v>0</v>
      </c>
      <c r="F121" s="41">
        <v>0</v>
      </c>
      <c r="G121" s="48">
        <v>0</v>
      </c>
      <c r="H121" s="41">
        <f t="shared" si="19"/>
        <v>0</v>
      </c>
      <c r="I121" s="48">
        <f t="shared" si="20"/>
        <v>0</v>
      </c>
      <c r="J121" s="48">
        <v>0</v>
      </c>
      <c r="K121" s="41">
        <v>0</v>
      </c>
      <c r="L121" s="48">
        <f t="shared" si="26"/>
        <v>6.8971118251928022E-3</v>
      </c>
      <c r="M121" s="41">
        <v>5.3659530000000004E-2</v>
      </c>
      <c r="N121" s="48">
        <f t="shared" si="21"/>
        <v>-6.8971118251928022E-3</v>
      </c>
      <c r="O121" s="48">
        <f t="shared" si="22"/>
        <v>-5.3659530000000004E-2</v>
      </c>
      <c r="P121" s="48">
        <f t="shared" si="23"/>
        <v>6.8971118251928022E-3</v>
      </c>
      <c r="Q121" s="48">
        <f t="shared" si="24"/>
        <v>5.3659530000000004E-2</v>
      </c>
      <c r="R121" s="48">
        <v>0</v>
      </c>
      <c r="S121" s="49">
        <v>0</v>
      </c>
      <c r="T121" s="34" t="s">
        <v>515</v>
      </c>
    </row>
    <row r="122" spans="1:20" ht="30" x14ac:dyDescent="0.25">
      <c r="A122" s="20" t="s">
        <v>79</v>
      </c>
      <c r="B122" s="26" t="s">
        <v>390</v>
      </c>
      <c r="C122" s="22" t="s">
        <v>438</v>
      </c>
      <c r="D122" s="41">
        <v>0</v>
      </c>
      <c r="E122" s="41">
        <v>0</v>
      </c>
      <c r="F122" s="41">
        <v>0</v>
      </c>
      <c r="G122" s="48">
        <v>0</v>
      </c>
      <c r="H122" s="41">
        <f t="shared" si="19"/>
        <v>0</v>
      </c>
      <c r="I122" s="48">
        <f t="shared" si="20"/>
        <v>0</v>
      </c>
      <c r="J122" s="48">
        <v>0</v>
      </c>
      <c r="K122" s="41">
        <v>0</v>
      </c>
      <c r="L122" s="48">
        <f t="shared" si="26"/>
        <v>6.0993830334190224E-4</v>
      </c>
      <c r="M122" s="41">
        <v>4.7453199999999999E-3</v>
      </c>
      <c r="N122" s="48">
        <f t="shared" si="21"/>
        <v>-6.0993830334190224E-4</v>
      </c>
      <c r="O122" s="48">
        <f t="shared" si="22"/>
        <v>-4.7453199999999999E-3</v>
      </c>
      <c r="P122" s="48">
        <f t="shared" si="23"/>
        <v>6.0993830334190224E-4</v>
      </c>
      <c r="Q122" s="48">
        <f t="shared" si="24"/>
        <v>4.7453199999999999E-3</v>
      </c>
      <c r="R122" s="48">
        <v>0</v>
      </c>
      <c r="S122" s="49">
        <v>0</v>
      </c>
      <c r="T122" s="34" t="s">
        <v>515</v>
      </c>
    </row>
    <row r="123" spans="1:20" ht="30" x14ac:dyDescent="0.25">
      <c r="A123" s="20" t="s">
        <v>79</v>
      </c>
      <c r="B123" s="26" t="s">
        <v>391</v>
      </c>
      <c r="C123" s="22" t="s">
        <v>439</v>
      </c>
      <c r="D123" s="41">
        <v>0</v>
      </c>
      <c r="E123" s="41">
        <v>0</v>
      </c>
      <c r="F123" s="41">
        <v>0</v>
      </c>
      <c r="G123" s="48">
        <v>0</v>
      </c>
      <c r="H123" s="41">
        <f t="shared" si="19"/>
        <v>0</v>
      </c>
      <c r="I123" s="48">
        <f t="shared" si="20"/>
        <v>0</v>
      </c>
      <c r="J123" s="48">
        <v>0</v>
      </c>
      <c r="K123" s="41">
        <v>0</v>
      </c>
      <c r="L123" s="48">
        <f t="shared" si="26"/>
        <v>1.2218894601542414E-3</v>
      </c>
      <c r="M123" s="41">
        <v>9.5062999999999988E-3</v>
      </c>
      <c r="N123" s="48">
        <f t="shared" si="21"/>
        <v>-1.2218894601542414E-3</v>
      </c>
      <c r="O123" s="48">
        <f t="shared" si="22"/>
        <v>-9.5062999999999988E-3</v>
      </c>
      <c r="P123" s="48">
        <f t="shared" si="23"/>
        <v>1.2218894601542414E-3</v>
      </c>
      <c r="Q123" s="48">
        <f t="shared" si="24"/>
        <v>9.5062999999999988E-3</v>
      </c>
      <c r="R123" s="48">
        <v>0</v>
      </c>
      <c r="S123" s="49">
        <v>0</v>
      </c>
      <c r="T123" s="34" t="s">
        <v>515</v>
      </c>
    </row>
    <row r="124" spans="1:20" ht="30" x14ac:dyDescent="0.25">
      <c r="A124" s="20" t="s">
        <v>79</v>
      </c>
      <c r="B124" s="26" t="s">
        <v>392</v>
      </c>
      <c r="C124" s="22" t="s">
        <v>440</v>
      </c>
      <c r="D124" s="41">
        <v>0</v>
      </c>
      <c r="E124" s="41">
        <v>0</v>
      </c>
      <c r="F124" s="41">
        <v>0</v>
      </c>
      <c r="G124" s="48">
        <v>0</v>
      </c>
      <c r="H124" s="41">
        <f t="shared" si="19"/>
        <v>0</v>
      </c>
      <c r="I124" s="48">
        <f t="shared" si="20"/>
        <v>0</v>
      </c>
      <c r="J124" s="48">
        <v>0</v>
      </c>
      <c r="K124" s="41">
        <v>0</v>
      </c>
      <c r="L124" s="48">
        <f t="shared" si="26"/>
        <v>1.5290488431876606E-3</v>
      </c>
      <c r="M124" s="41">
        <v>1.1896E-2</v>
      </c>
      <c r="N124" s="48">
        <f t="shared" si="21"/>
        <v>-1.5290488431876606E-3</v>
      </c>
      <c r="O124" s="48">
        <f t="shared" si="22"/>
        <v>-1.1896E-2</v>
      </c>
      <c r="P124" s="48">
        <f t="shared" si="23"/>
        <v>1.5290488431876606E-3</v>
      </c>
      <c r="Q124" s="48">
        <f t="shared" si="24"/>
        <v>1.1896E-2</v>
      </c>
      <c r="R124" s="48">
        <v>0</v>
      </c>
      <c r="S124" s="49">
        <v>0</v>
      </c>
      <c r="T124" s="34" t="s">
        <v>515</v>
      </c>
    </row>
    <row r="125" spans="1:20" ht="30" x14ac:dyDescent="0.25">
      <c r="A125" s="20" t="s">
        <v>79</v>
      </c>
      <c r="B125" s="26" t="s">
        <v>393</v>
      </c>
      <c r="C125" s="22" t="s">
        <v>441</v>
      </c>
      <c r="D125" s="41">
        <v>0</v>
      </c>
      <c r="E125" s="41">
        <v>0</v>
      </c>
      <c r="F125" s="41">
        <v>0</v>
      </c>
      <c r="G125" s="48">
        <v>0</v>
      </c>
      <c r="H125" s="41">
        <f t="shared" si="19"/>
        <v>0</v>
      </c>
      <c r="I125" s="48">
        <f t="shared" si="20"/>
        <v>0</v>
      </c>
      <c r="J125" s="48">
        <v>0</v>
      </c>
      <c r="K125" s="41">
        <v>0</v>
      </c>
      <c r="L125" s="48">
        <f t="shared" si="26"/>
        <v>2.8493250642673523E-2</v>
      </c>
      <c r="M125" s="41">
        <v>0.22167749</v>
      </c>
      <c r="N125" s="48">
        <f t="shared" si="21"/>
        <v>-2.8493250642673523E-2</v>
      </c>
      <c r="O125" s="48">
        <f t="shared" si="22"/>
        <v>-0.22167749</v>
      </c>
      <c r="P125" s="48">
        <f t="shared" si="23"/>
        <v>2.8493250642673523E-2</v>
      </c>
      <c r="Q125" s="48">
        <f t="shared" si="24"/>
        <v>0.22167749</v>
      </c>
      <c r="R125" s="48">
        <v>0</v>
      </c>
      <c r="S125" s="49">
        <v>0</v>
      </c>
      <c r="T125" s="34" t="s">
        <v>515</v>
      </c>
    </row>
    <row r="126" spans="1:20" ht="30" x14ac:dyDescent="0.25">
      <c r="A126" s="20" t="s">
        <v>79</v>
      </c>
      <c r="B126" s="26" t="s">
        <v>394</v>
      </c>
      <c r="C126" s="22" t="s">
        <v>442</v>
      </c>
      <c r="D126" s="41">
        <v>0</v>
      </c>
      <c r="E126" s="41">
        <v>0</v>
      </c>
      <c r="F126" s="41">
        <v>0</v>
      </c>
      <c r="G126" s="48">
        <v>0</v>
      </c>
      <c r="H126" s="41">
        <f t="shared" si="19"/>
        <v>0</v>
      </c>
      <c r="I126" s="48">
        <f t="shared" si="20"/>
        <v>0</v>
      </c>
      <c r="J126" s="48">
        <v>0</v>
      </c>
      <c r="K126" s="41">
        <v>0</v>
      </c>
      <c r="L126" s="48">
        <f t="shared" si="26"/>
        <v>7.1695912596401032E-3</v>
      </c>
      <c r="M126" s="41">
        <v>5.5779420000000003E-2</v>
      </c>
      <c r="N126" s="48">
        <f t="shared" si="21"/>
        <v>-7.1695912596401032E-3</v>
      </c>
      <c r="O126" s="48">
        <f t="shared" si="22"/>
        <v>-5.5779420000000003E-2</v>
      </c>
      <c r="P126" s="48">
        <f t="shared" si="23"/>
        <v>7.1695912596401032E-3</v>
      </c>
      <c r="Q126" s="48">
        <f t="shared" si="24"/>
        <v>5.5779420000000003E-2</v>
      </c>
      <c r="R126" s="48">
        <v>0</v>
      </c>
      <c r="S126" s="49">
        <v>0</v>
      </c>
      <c r="T126" s="34" t="s">
        <v>515</v>
      </c>
    </row>
    <row r="127" spans="1:20" ht="30" x14ac:dyDescent="0.25">
      <c r="A127" s="20" t="s">
        <v>79</v>
      </c>
      <c r="B127" s="26" t="s">
        <v>395</v>
      </c>
      <c r="C127" s="22" t="s">
        <v>443</v>
      </c>
      <c r="D127" s="41">
        <v>0</v>
      </c>
      <c r="E127" s="41">
        <v>0</v>
      </c>
      <c r="F127" s="41">
        <v>0</v>
      </c>
      <c r="G127" s="48">
        <v>0</v>
      </c>
      <c r="H127" s="41">
        <f t="shared" si="19"/>
        <v>0</v>
      </c>
      <c r="I127" s="48">
        <f t="shared" si="20"/>
        <v>0</v>
      </c>
      <c r="J127" s="48">
        <v>0</v>
      </c>
      <c r="K127" s="41">
        <v>0</v>
      </c>
      <c r="L127" s="48">
        <f t="shared" si="26"/>
        <v>1.3105717223650384E-2</v>
      </c>
      <c r="M127" s="41">
        <v>0.10196247999999999</v>
      </c>
      <c r="N127" s="48">
        <f t="shared" si="21"/>
        <v>-1.3105717223650384E-2</v>
      </c>
      <c r="O127" s="48">
        <f t="shared" si="22"/>
        <v>-0.10196247999999999</v>
      </c>
      <c r="P127" s="48">
        <f t="shared" si="23"/>
        <v>1.3105717223650384E-2</v>
      </c>
      <c r="Q127" s="48">
        <f t="shared" si="24"/>
        <v>0.10196247999999999</v>
      </c>
      <c r="R127" s="48">
        <v>0</v>
      </c>
      <c r="S127" s="49">
        <v>0</v>
      </c>
      <c r="T127" s="34" t="s">
        <v>515</v>
      </c>
    </row>
    <row r="128" spans="1:20" ht="30" x14ac:dyDescent="0.25">
      <c r="A128" s="20" t="s">
        <v>79</v>
      </c>
      <c r="B128" s="26" t="s">
        <v>396</v>
      </c>
      <c r="C128" s="22" t="s">
        <v>444</v>
      </c>
      <c r="D128" s="41">
        <v>0</v>
      </c>
      <c r="E128" s="41">
        <v>0</v>
      </c>
      <c r="F128" s="41">
        <v>0</v>
      </c>
      <c r="G128" s="48">
        <v>0</v>
      </c>
      <c r="H128" s="41">
        <f t="shared" si="19"/>
        <v>0</v>
      </c>
      <c r="I128" s="48">
        <f t="shared" si="20"/>
        <v>0</v>
      </c>
      <c r="J128" s="48">
        <v>0</v>
      </c>
      <c r="K128" s="41">
        <v>0</v>
      </c>
      <c r="L128" s="48">
        <f t="shared" si="26"/>
        <v>6.1650668380462724E-3</v>
      </c>
      <c r="M128" s="41">
        <v>4.7964220000000002E-2</v>
      </c>
      <c r="N128" s="48">
        <f t="shared" si="21"/>
        <v>-6.1650668380462724E-3</v>
      </c>
      <c r="O128" s="48">
        <f t="shared" si="22"/>
        <v>-4.7964220000000002E-2</v>
      </c>
      <c r="P128" s="48">
        <f t="shared" si="23"/>
        <v>6.1650668380462724E-3</v>
      </c>
      <c r="Q128" s="48">
        <f t="shared" si="24"/>
        <v>4.7964220000000002E-2</v>
      </c>
      <c r="R128" s="48">
        <v>0</v>
      </c>
      <c r="S128" s="49">
        <v>0</v>
      </c>
      <c r="T128" s="34" t="s">
        <v>515</v>
      </c>
    </row>
    <row r="129" spans="1:20" ht="30" x14ac:dyDescent="0.25">
      <c r="A129" s="20" t="s">
        <v>79</v>
      </c>
      <c r="B129" s="26" t="s">
        <v>397</v>
      </c>
      <c r="C129" s="22" t="s">
        <v>445</v>
      </c>
      <c r="D129" s="41">
        <v>0</v>
      </c>
      <c r="E129" s="41">
        <v>0</v>
      </c>
      <c r="F129" s="41">
        <v>0</v>
      </c>
      <c r="G129" s="48">
        <v>0</v>
      </c>
      <c r="H129" s="41">
        <f t="shared" si="19"/>
        <v>0</v>
      </c>
      <c r="I129" s="48">
        <f t="shared" si="20"/>
        <v>0</v>
      </c>
      <c r="J129" s="48">
        <v>0</v>
      </c>
      <c r="K129" s="41">
        <v>0</v>
      </c>
      <c r="L129" s="48">
        <f t="shared" si="26"/>
        <v>6.238547557840616E-4</v>
      </c>
      <c r="M129" s="41">
        <v>4.8535899999999996E-3</v>
      </c>
      <c r="N129" s="48">
        <f t="shared" si="21"/>
        <v>-6.238547557840616E-4</v>
      </c>
      <c r="O129" s="48">
        <f t="shared" si="22"/>
        <v>-4.8535899999999996E-3</v>
      </c>
      <c r="P129" s="48">
        <f t="shared" si="23"/>
        <v>6.238547557840616E-4</v>
      </c>
      <c r="Q129" s="48">
        <f t="shared" si="24"/>
        <v>4.8535899999999996E-3</v>
      </c>
      <c r="R129" s="48">
        <v>0</v>
      </c>
      <c r="S129" s="49">
        <v>0</v>
      </c>
      <c r="T129" s="34" t="s">
        <v>515</v>
      </c>
    </row>
    <row r="130" spans="1:20" ht="30" x14ac:dyDescent="0.25">
      <c r="A130" s="20" t="s">
        <v>79</v>
      </c>
      <c r="B130" s="26" t="s">
        <v>398</v>
      </c>
      <c r="C130" s="22" t="s">
        <v>446</v>
      </c>
      <c r="D130" s="41">
        <v>0</v>
      </c>
      <c r="E130" s="41">
        <v>0</v>
      </c>
      <c r="F130" s="41">
        <v>0</v>
      </c>
      <c r="G130" s="48">
        <v>0</v>
      </c>
      <c r="H130" s="41">
        <f t="shared" si="19"/>
        <v>0</v>
      </c>
      <c r="I130" s="48">
        <f t="shared" si="20"/>
        <v>0</v>
      </c>
      <c r="J130" s="48">
        <v>0</v>
      </c>
      <c r="K130" s="41">
        <v>0</v>
      </c>
      <c r="L130" s="48">
        <f t="shared" si="26"/>
        <v>5.1182005141388182E-3</v>
      </c>
      <c r="M130" s="41">
        <v>3.9819600000000004E-2</v>
      </c>
      <c r="N130" s="48">
        <f t="shared" si="21"/>
        <v>-5.1182005141388182E-3</v>
      </c>
      <c r="O130" s="48">
        <f t="shared" si="22"/>
        <v>-3.9819600000000004E-2</v>
      </c>
      <c r="P130" s="48">
        <f t="shared" si="23"/>
        <v>5.1182005141388182E-3</v>
      </c>
      <c r="Q130" s="48">
        <f t="shared" si="24"/>
        <v>3.9819600000000004E-2</v>
      </c>
      <c r="R130" s="48">
        <v>0</v>
      </c>
      <c r="S130" s="49">
        <v>0</v>
      </c>
      <c r="T130" s="34" t="s">
        <v>515</v>
      </c>
    </row>
    <row r="131" spans="1:20" ht="30" x14ac:dyDescent="0.25">
      <c r="A131" s="20" t="s">
        <v>79</v>
      </c>
      <c r="B131" s="26" t="s">
        <v>399</v>
      </c>
      <c r="C131" s="22" t="s">
        <v>447</v>
      </c>
      <c r="D131" s="41">
        <v>0</v>
      </c>
      <c r="E131" s="41">
        <v>0</v>
      </c>
      <c r="F131" s="41">
        <v>0</v>
      </c>
      <c r="G131" s="48">
        <v>0</v>
      </c>
      <c r="H131" s="41">
        <f t="shared" si="19"/>
        <v>0</v>
      </c>
      <c r="I131" s="48">
        <f t="shared" si="20"/>
        <v>0</v>
      </c>
      <c r="J131" s="48">
        <v>0</v>
      </c>
      <c r="K131" s="41">
        <v>0</v>
      </c>
      <c r="L131" s="48">
        <f t="shared" si="26"/>
        <v>4.6777583547557844E-3</v>
      </c>
      <c r="M131" s="41">
        <v>3.6392960000000002E-2</v>
      </c>
      <c r="N131" s="48">
        <f t="shared" si="21"/>
        <v>-4.6777583547557844E-3</v>
      </c>
      <c r="O131" s="48">
        <f t="shared" si="22"/>
        <v>-3.6392960000000002E-2</v>
      </c>
      <c r="P131" s="48">
        <f t="shared" si="23"/>
        <v>4.6777583547557844E-3</v>
      </c>
      <c r="Q131" s="48">
        <f t="shared" si="24"/>
        <v>3.6392960000000002E-2</v>
      </c>
      <c r="R131" s="48">
        <v>0</v>
      </c>
      <c r="S131" s="49">
        <v>0</v>
      </c>
      <c r="T131" s="34" t="s">
        <v>515</v>
      </c>
    </row>
    <row r="132" spans="1:20" ht="30" x14ac:dyDescent="0.25">
      <c r="A132" s="20" t="s">
        <v>79</v>
      </c>
      <c r="B132" s="26" t="s">
        <v>400</v>
      </c>
      <c r="C132" s="22" t="s">
        <v>448</v>
      </c>
      <c r="D132" s="41">
        <v>0</v>
      </c>
      <c r="E132" s="41">
        <v>0</v>
      </c>
      <c r="F132" s="41">
        <v>0</v>
      </c>
      <c r="G132" s="48">
        <v>0</v>
      </c>
      <c r="H132" s="41">
        <f t="shared" si="19"/>
        <v>0</v>
      </c>
      <c r="I132" s="48">
        <f t="shared" si="20"/>
        <v>0</v>
      </c>
      <c r="J132" s="48">
        <v>0</v>
      </c>
      <c r="K132" s="41">
        <v>0</v>
      </c>
      <c r="L132" s="48">
        <f t="shared" si="26"/>
        <v>1.1686884318766065E-2</v>
      </c>
      <c r="M132" s="41">
        <v>9.0923959999999998E-2</v>
      </c>
      <c r="N132" s="48">
        <f t="shared" si="21"/>
        <v>-1.1686884318766065E-2</v>
      </c>
      <c r="O132" s="48">
        <f t="shared" si="22"/>
        <v>-9.0923959999999998E-2</v>
      </c>
      <c r="P132" s="48">
        <f t="shared" si="23"/>
        <v>1.1686884318766065E-2</v>
      </c>
      <c r="Q132" s="48">
        <f t="shared" si="24"/>
        <v>9.0923959999999998E-2</v>
      </c>
      <c r="R132" s="48">
        <v>0</v>
      </c>
      <c r="S132" s="49">
        <v>0</v>
      </c>
      <c r="T132" s="34" t="s">
        <v>515</v>
      </c>
    </row>
    <row r="133" spans="1:20" ht="30" x14ac:dyDescent="0.25">
      <c r="A133" s="20" t="s">
        <v>79</v>
      </c>
      <c r="B133" s="26" t="s">
        <v>401</v>
      </c>
      <c r="C133" s="22" t="s">
        <v>449</v>
      </c>
      <c r="D133" s="41">
        <v>0</v>
      </c>
      <c r="E133" s="41">
        <v>0</v>
      </c>
      <c r="F133" s="41">
        <v>0</v>
      </c>
      <c r="G133" s="48">
        <v>0</v>
      </c>
      <c r="H133" s="41">
        <f t="shared" si="19"/>
        <v>0</v>
      </c>
      <c r="I133" s="48">
        <f t="shared" si="20"/>
        <v>0</v>
      </c>
      <c r="J133" s="48">
        <v>0</v>
      </c>
      <c r="K133" s="41">
        <v>0</v>
      </c>
      <c r="L133" s="48">
        <f t="shared" si="26"/>
        <v>1.2051696658097685E-3</v>
      </c>
      <c r="M133" s="41">
        <v>9.3762199999999993E-3</v>
      </c>
      <c r="N133" s="48">
        <f t="shared" si="21"/>
        <v>-1.2051696658097685E-3</v>
      </c>
      <c r="O133" s="48">
        <f t="shared" si="22"/>
        <v>-9.3762199999999993E-3</v>
      </c>
      <c r="P133" s="48">
        <f t="shared" si="23"/>
        <v>1.2051696658097685E-3</v>
      </c>
      <c r="Q133" s="48">
        <f t="shared" si="24"/>
        <v>9.3762199999999993E-3</v>
      </c>
      <c r="R133" s="48">
        <v>0</v>
      </c>
      <c r="S133" s="49">
        <v>0</v>
      </c>
      <c r="T133" s="34" t="s">
        <v>515</v>
      </c>
    </row>
    <row r="134" spans="1:20" ht="30" x14ac:dyDescent="0.25">
      <c r="A134" s="20" t="s">
        <v>79</v>
      </c>
      <c r="B134" s="26" t="s">
        <v>402</v>
      </c>
      <c r="C134" s="22" t="s">
        <v>450</v>
      </c>
      <c r="D134" s="41">
        <v>0</v>
      </c>
      <c r="E134" s="41">
        <v>0</v>
      </c>
      <c r="F134" s="41">
        <v>0</v>
      </c>
      <c r="G134" s="48">
        <v>0</v>
      </c>
      <c r="H134" s="41">
        <f t="shared" si="19"/>
        <v>0</v>
      </c>
      <c r="I134" s="48">
        <f t="shared" si="20"/>
        <v>0</v>
      </c>
      <c r="J134" s="48">
        <v>0</v>
      </c>
      <c r="K134" s="41">
        <v>0</v>
      </c>
      <c r="L134" s="48">
        <f t="shared" si="26"/>
        <v>4.2767236503856044E-3</v>
      </c>
      <c r="M134" s="41">
        <v>3.3272910000000003E-2</v>
      </c>
      <c r="N134" s="48">
        <f t="shared" si="21"/>
        <v>-4.2767236503856044E-3</v>
      </c>
      <c r="O134" s="48">
        <f t="shared" si="22"/>
        <v>-3.3272910000000003E-2</v>
      </c>
      <c r="P134" s="48">
        <f t="shared" si="23"/>
        <v>4.2767236503856044E-3</v>
      </c>
      <c r="Q134" s="48">
        <f t="shared" si="24"/>
        <v>3.3272910000000003E-2</v>
      </c>
      <c r="R134" s="48">
        <v>0</v>
      </c>
      <c r="S134" s="49">
        <v>0</v>
      </c>
      <c r="T134" s="34" t="s">
        <v>515</v>
      </c>
    </row>
    <row r="135" spans="1:20" ht="30" x14ac:dyDescent="0.25">
      <c r="A135" s="20" t="s">
        <v>79</v>
      </c>
      <c r="B135" s="26" t="s">
        <v>636</v>
      </c>
      <c r="C135" s="22" t="s">
        <v>637</v>
      </c>
      <c r="D135" s="41">
        <v>0</v>
      </c>
      <c r="E135" s="41">
        <v>0</v>
      </c>
      <c r="F135" s="41">
        <v>0</v>
      </c>
      <c r="G135" s="48">
        <v>0</v>
      </c>
      <c r="H135" s="41">
        <f t="shared" si="19"/>
        <v>0</v>
      </c>
      <c r="I135" s="48">
        <f t="shared" si="20"/>
        <v>0</v>
      </c>
      <c r="J135" s="48">
        <v>0</v>
      </c>
      <c r="K135" s="41">
        <v>0</v>
      </c>
      <c r="L135" s="48">
        <f t="shared" si="26"/>
        <v>9.4892544987146526E-4</v>
      </c>
      <c r="M135" s="41">
        <v>7.3826400000000002E-3</v>
      </c>
      <c r="N135" s="48">
        <f t="shared" si="21"/>
        <v>-9.4892544987146526E-4</v>
      </c>
      <c r="O135" s="48">
        <f t="shared" si="22"/>
        <v>-7.3826400000000002E-3</v>
      </c>
      <c r="P135" s="48">
        <f t="shared" si="23"/>
        <v>9.4892544987146526E-4</v>
      </c>
      <c r="Q135" s="48">
        <f t="shared" si="24"/>
        <v>7.3826400000000002E-3</v>
      </c>
      <c r="R135" s="48">
        <v>0</v>
      </c>
      <c r="S135" s="49">
        <v>0</v>
      </c>
      <c r="T135" s="34" t="s">
        <v>515</v>
      </c>
    </row>
    <row r="136" spans="1:20" ht="30" x14ac:dyDescent="0.25">
      <c r="A136" s="20" t="s">
        <v>79</v>
      </c>
      <c r="B136" s="26" t="s">
        <v>638</v>
      </c>
      <c r="C136" s="22" t="s">
        <v>639</v>
      </c>
      <c r="D136" s="41">
        <v>0</v>
      </c>
      <c r="E136" s="41">
        <v>0</v>
      </c>
      <c r="F136" s="41">
        <v>0</v>
      </c>
      <c r="G136" s="48">
        <v>0</v>
      </c>
      <c r="H136" s="41">
        <f t="shared" si="19"/>
        <v>0</v>
      </c>
      <c r="I136" s="48">
        <f t="shared" si="20"/>
        <v>0</v>
      </c>
      <c r="J136" s="48">
        <v>0</v>
      </c>
      <c r="K136" s="41">
        <v>0</v>
      </c>
      <c r="L136" s="48">
        <f t="shared" si="26"/>
        <v>8.2097686375321333E-4</v>
      </c>
      <c r="M136" s="41">
        <v>6.3872E-3</v>
      </c>
      <c r="N136" s="48">
        <f t="shared" si="21"/>
        <v>-8.2097686375321333E-4</v>
      </c>
      <c r="O136" s="48">
        <f t="shared" si="22"/>
        <v>-6.3872E-3</v>
      </c>
      <c r="P136" s="48">
        <f t="shared" si="23"/>
        <v>8.2097686375321333E-4</v>
      </c>
      <c r="Q136" s="48">
        <f t="shared" si="24"/>
        <v>6.3872E-3</v>
      </c>
      <c r="R136" s="48">
        <v>0</v>
      </c>
      <c r="S136" s="49">
        <v>0</v>
      </c>
      <c r="T136" s="34" t="s">
        <v>515</v>
      </c>
    </row>
    <row r="137" spans="1:20" ht="30" x14ac:dyDescent="0.25">
      <c r="A137" s="20" t="s">
        <v>79</v>
      </c>
      <c r="B137" s="26" t="s">
        <v>640</v>
      </c>
      <c r="C137" s="22" t="s">
        <v>641</v>
      </c>
      <c r="D137" s="41">
        <v>0</v>
      </c>
      <c r="E137" s="41">
        <v>0</v>
      </c>
      <c r="F137" s="41">
        <v>0</v>
      </c>
      <c r="G137" s="48">
        <v>0</v>
      </c>
      <c r="H137" s="41">
        <f t="shared" si="19"/>
        <v>0</v>
      </c>
      <c r="I137" s="48">
        <f t="shared" si="20"/>
        <v>0</v>
      </c>
      <c r="J137" s="48">
        <v>0</v>
      </c>
      <c r="K137" s="41">
        <v>0</v>
      </c>
      <c r="L137" s="48">
        <f t="shared" si="26"/>
        <v>1.1869781491002569E-3</v>
      </c>
      <c r="M137" s="41">
        <v>9.2346899999999985E-3</v>
      </c>
      <c r="N137" s="48">
        <f t="shared" si="21"/>
        <v>-1.1869781491002569E-3</v>
      </c>
      <c r="O137" s="48">
        <f t="shared" si="22"/>
        <v>-9.2346899999999985E-3</v>
      </c>
      <c r="P137" s="48">
        <f t="shared" si="23"/>
        <v>1.1869781491002569E-3</v>
      </c>
      <c r="Q137" s="48">
        <f t="shared" si="24"/>
        <v>9.2346899999999985E-3</v>
      </c>
      <c r="R137" s="48">
        <v>0</v>
      </c>
      <c r="S137" s="49">
        <v>0</v>
      </c>
      <c r="T137" s="34" t="s">
        <v>515</v>
      </c>
    </row>
    <row r="138" spans="1:20" ht="30" x14ac:dyDescent="0.25">
      <c r="A138" s="20" t="s">
        <v>79</v>
      </c>
      <c r="B138" s="26" t="s">
        <v>642</v>
      </c>
      <c r="C138" s="22" t="s">
        <v>643</v>
      </c>
      <c r="D138" s="41">
        <v>0</v>
      </c>
      <c r="E138" s="41">
        <v>0</v>
      </c>
      <c r="F138" s="41">
        <v>0</v>
      </c>
      <c r="G138" s="48">
        <v>0</v>
      </c>
      <c r="H138" s="41">
        <f t="shared" si="19"/>
        <v>0</v>
      </c>
      <c r="I138" s="48">
        <f t="shared" si="20"/>
        <v>0</v>
      </c>
      <c r="J138" s="48">
        <v>0</v>
      </c>
      <c r="K138" s="41">
        <v>0</v>
      </c>
      <c r="L138" s="48">
        <f t="shared" si="26"/>
        <v>4.7588136246786627E-3</v>
      </c>
      <c r="M138" s="41">
        <v>3.7023569999999999E-2</v>
      </c>
      <c r="N138" s="48">
        <f t="shared" si="21"/>
        <v>-4.7588136246786627E-3</v>
      </c>
      <c r="O138" s="48">
        <f t="shared" si="22"/>
        <v>-3.7023569999999999E-2</v>
      </c>
      <c r="P138" s="48">
        <f t="shared" si="23"/>
        <v>4.7588136246786627E-3</v>
      </c>
      <c r="Q138" s="48">
        <f t="shared" si="24"/>
        <v>3.7023569999999999E-2</v>
      </c>
      <c r="R138" s="48">
        <v>0</v>
      </c>
      <c r="S138" s="49">
        <v>0</v>
      </c>
      <c r="T138" s="34" t="s">
        <v>515</v>
      </c>
    </row>
    <row r="139" spans="1:20" ht="30" x14ac:dyDescent="0.25">
      <c r="A139" s="20" t="s">
        <v>79</v>
      </c>
      <c r="B139" s="26" t="s">
        <v>644</v>
      </c>
      <c r="C139" s="22" t="s">
        <v>645</v>
      </c>
      <c r="D139" s="41">
        <v>0</v>
      </c>
      <c r="E139" s="41">
        <v>0</v>
      </c>
      <c r="F139" s="41">
        <v>0</v>
      </c>
      <c r="G139" s="48">
        <v>0</v>
      </c>
      <c r="H139" s="41">
        <f t="shared" si="19"/>
        <v>0</v>
      </c>
      <c r="I139" s="48">
        <f t="shared" si="20"/>
        <v>0</v>
      </c>
      <c r="J139" s="48">
        <v>0</v>
      </c>
      <c r="K139" s="41">
        <v>0</v>
      </c>
      <c r="L139" s="48">
        <f t="shared" si="26"/>
        <v>6.0851156812339344E-4</v>
      </c>
      <c r="M139" s="41">
        <v>4.7342200000000008E-3</v>
      </c>
      <c r="N139" s="48">
        <f t="shared" si="21"/>
        <v>-6.0851156812339344E-4</v>
      </c>
      <c r="O139" s="48">
        <f t="shared" si="22"/>
        <v>-4.7342200000000008E-3</v>
      </c>
      <c r="P139" s="48">
        <f t="shared" si="23"/>
        <v>6.0851156812339344E-4</v>
      </c>
      <c r="Q139" s="48">
        <f t="shared" si="24"/>
        <v>4.7342200000000008E-3</v>
      </c>
      <c r="R139" s="48">
        <v>0</v>
      </c>
      <c r="S139" s="49">
        <v>0</v>
      </c>
      <c r="T139" s="34" t="s">
        <v>515</v>
      </c>
    </row>
    <row r="140" spans="1:20" ht="30" x14ac:dyDescent="0.25">
      <c r="A140" s="20" t="s">
        <v>79</v>
      </c>
      <c r="B140" s="26" t="s">
        <v>646</v>
      </c>
      <c r="C140" s="22" t="s">
        <v>647</v>
      </c>
      <c r="D140" s="41">
        <v>0</v>
      </c>
      <c r="E140" s="41">
        <v>0</v>
      </c>
      <c r="F140" s="41">
        <v>0</v>
      </c>
      <c r="G140" s="48">
        <v>0</v>
      </c>
      <c r="H140" s="41">
        <f t="shared" si="19"/>
        <v>0</v>
      </c>
      <c r="I140" s="48">
        <f t="shared" si="20"/>
        <v>0</v>
      </c>
      <c r="J140" s="48">
        <v>0</v>
      </c>
      <c r="K140" s="41">
        <v>0</v>
      </c>
      <c r="L140" s="48">
        <f t="shared" si="26"/>
        <v>4.6550385604113108E-4</v>
      </c>
      <c r="M140" s="41">
        <v>3.6216199999999999E-3</v>
      </c>
      <c r="N140" s="48">
        <f t="shared" si="21"/>
        <v>-4.6550385604113108E-4</v>
      </c>
      <c r="O140" s="48">
        <f t="shared" si="22"/>
        <v>-3.6216199999999999E-3</v>
      </c>
      <c r="P140" s="48">
        <f t="shared" si="23"/>
        <v>4.6550385604113108E-4</v>
      </c>
      <c r="Q140" s="48">
        <f t="shared" si="24"/>
        <v>3.6216199999999999E-3</v>
      </c>
      <c r="R140" s="48">
        <v>0</v>
      </c>
      <c r="S140" s="49">
        <v>0</v>
      </c>
      <c r="T140" s="34" t="s">
        <v>515</v>
      </c>
    </row>
    <row r="141" spans="1:20" ht="30" x14ac:dyDescent="0.25">
      <c r="A141" s="20" t="s">
        <v>79</v>
      </c>
      <c r="B141" s="26" t="s">
        <v>648</v>
      </c>
      <c r="C141" s="22" t="s">
        <v>649</v>
      </c>
      <c r="D141" s="41">
        <v>0</v>
      </c>
      <c r="E141" s="41">
        <v>0</v>
      </c>
      <c r="F141" s="41">
        <v>0</v>
      </c>
      <c r="G141" s="48">
        <v>0</v>
      </c>
      <c r="H141" s="41">
        <f t="shared" si="19"/>
        <v>0</v>
      </c>
      <c r="I141" s="48">
        <f t="shared" si="20"/>
        <v>0</v>
      </c>
      <c r="J141" s="48">
        <v>0</v>
      </c>
      <c r="K141" s="41">
        <v>0</v>
      </c>
      <c r="L141" s="48">
        <f t="shared" si="26"/>
        <v>4.3394473007712079E-4</v>
      </c>
      <c r="M141" s="41">
        <v>3.37609E-3</v>
      </c>
      <c r="N141" s="48">
        <f t="shared" si="21"/>
        <v>-4.3394473007712079E-4</v>
      </c>
      <c r="O141" s="48">
        <f t="shared" si="22"/>
        <v>-3.37609E-3</v>
      </c>
      <c r="P141" s="48">
        <f t="shared" si="23"/>
        <v>4.3394473007712079E-4</v>
      </c>
      <c r="Q141" s="48">
        <f t="shared" si="24"/>
        <v>3.37609E-3</v>
      </c>
      <c r="R141" s="48">
        <v>0</v>
      </c>
      <c r="S141" s="49">
        <v>0</v>
      </c>
      <c r="T141" s="34" t="s">
        <v>515</v>
      </c>
    </row>
    <row r="142" spans="1:20" ht="30" x14ac:dyDescent="0.25">
      <c r="A142" s="20" t="s">
        <v>79</v>
      </c>
      <c r="B142" s="26" t="s">
        <v>650</v>
      </c>
      <c r="C142" s="22" t="s">
        <v>651</v>
      </c>
      <c r="D142" s="41">
        <v>0</v>
      </c>
      <c r="E142" s="41">
        <v>0</v>
      </c>
      <c r="F142" s="41">
        <v>0</v>
      </c>
      <c r="G142" s="48">
        <v>0</v>
      </c>
      <c r="H142" s="41">
        <f t="shared" si="19"/>
        <v>0</v>
      </c>
      <c r="I142" s="48">
        <f t="shared" si="20"/>
        <v>0</v>
      </c>
      <c r="J142" s="48">
        <v>0</v>
      </c>
      <c r="K142" s="41">
        <v>0</v>
      </c>
      <c r="L142" s="48">
        <f t="shared" si="26"/>
        <v>8.4608174807197928E-3</v>
      </c>
      <c r="M142" s="41">
        <v>6.5825159999999994E-2</v>
      </c>
      <c r="N142" s="48">
        <f t="shared" si="21"/>
        <v>-8.4608174807197928E-3</v>
      </c>
      <c r="O142" s="48">
        <f t="shared" si="22"/>
        <v>-6.5825159999999994E-2</v>
      </c>
      <c r="P142" s="48">
        <f t="shared" si="23"/>
        <v>8.4608174807197928E-3</v>
      </c>
      <c r="Q142" s="48">
        <f t="shared" si="24"/>
        <v>6.5825159999999994E-2</v>
      </c>
      <c r="R142" s="48">
        <v>0</v>
      </c>
      <c r="S142" s="49">
        <v>0</v>
      </c>
      <c r="T142" s="34" t="s">
        <v>515</v>
      </c>
    </row>
    <row r="143" spans="1:20" ht="30" x14ac:dyDescent="0.25">
      <c r="A143" s="20" t="s">
        <v>79</v>
      </c>
      <c r="B143" s="26" t="s">
        <v>652</v>
      </c>
      <c r="C143" s="22" t="s">
        <v>653</v>
      </c>
      <c r="D143" s="41">
        <v>0</v>
      </c>
      <c r="E143" s="41">
        <v>0</v>
      </c>
      <c r="F143" s="41">
        <v>0</v>
      </c>
      <c r="G143" s="48">
        <v>0</v>
      </c>
      <c r="H143" s="41">
        <f t="shared" si="19"/>
        <v>0</v>
      </c>
      <c r="I143" s="48">
        <f t="shared" si="20"/>
        <v>0</v>
      </c>
      <c r="J143" s="48">
        <v>0</v>
      </c>
      <c r="K143" s="41">
        <v>0</v>
      </c>
      <c r="L143" s="48">
        <f t="shared" si="26"/>
        <v>1.0618440874035989E-2</v>
      </c>
      <c r="M143" s="41">
        <v>8.2611469999999992E-2</v>
      </c>
      <c r="N143" s="48">
        <f t="shared" si="21"/>
        <v>-1.0618440874035989E-2</v>
      </c>
      <c r="O143" s="48">
        <f t="shared" si="22"/>
        <v>-8.2611469999999992E-2</v>
      </c>
      <c r="P143" s="48">
        <f t="shared" si="23"/>
        <v>1.0618440874035989E-2</v>
      </c>
      <c r="Q143" s="48">
        <f t="shared" si="24"/>
        <v>8.2611469999999992E-2</v>
      </c>
      <c r="R143" s="48">
        <v>0</v>
      </c>
      <c r="S143" s="49">
        <v>0</v>
      </c>
      <c r="T143" s="34" t="s">
        <v>515</v>
      </c>
    </row>
    <row r="144" spans="1:20" ht="30" x14ac:dyDescent="0.25">
      <c r="A144" s="20" t="s">
        <v>79</v>
      </c>
      <c r="B144" s="26" t="s">
        <v>654</v>
      </c>
      <c r="C144" s="22" t="s">
        <v>655</v>
      </c>
      <c r="D144" s="41">
        <v>0</v>
      </c>
      <c r="E144" s="41">
        <v>0</v>
      </c>
      <c r="F144" s="41">
        <v>0</v>
      </c>
      <c r="G144" s="48">
        <v>0</v>
      </c>
      <c r="H144" s="41">
        <f t="shared" si="19"/>
        <v>0</v>
      </c>
      <c r="I144" s="48">
        <f t="shared" si="20"/>
        <v>0</v>
      </c>
      <c r="J144" s="48">
        <v>0</v>
      </c>
      <c r="K144" s="41">
        <v>0</v>
      </c>
      <c r="L144" s="48">
        <f t="shared" si="26"/>
        <v>1.6193329048843185E-3</v>
      </c>
      <c r="M144" s="41">
        <v>1.2598409999999999E-2</v>
      </c>
      <c r="N144" s="48">
        <f t="shared" si="21"/>
        <v>-1.6193329048843185E-3</v>
      </c>
      <c r="O144" s="48">
        <f t="shared" si="22"/>
        <v>-1.2598409999999999E-2</v>
      </c>
      <c r="P144" s="48">
        <f t="shared" si="23"/>
        <v>1.6193329048843185E-3</v>
      </c>
      <c r="Q144" s="48">
        <f t="shared" si="24"/>
        <v>1.2598409999999999E-2</v>
      </c>
      <c r="R144" s="48">
        <v>0</v>
      </c>
      <c r="S144" s="49">
        <v>0</v>
      </c>
      <c r="T144" s="34" t="s">
        <v>515</v>
      </c>
    </row>
    <row r="145" spans="1:20" ht="30" x14ac:dyDescent="0.25">
      <c r="A145" s="20" t="s">
        <v>79</v>
      </c>
      <c r="B145" s="26" t="s">
        <v>656</v>
      </c>
      <c r="C145" s="22" t="s">
        <v>657</v>
      </c>
      <c r="D145" s="41">
        <v>0</v>
      </c>
      <c r="E145" s="41">
        <v>0</v>
      </c>
      <c r="F145" s="41">
        <v>0</v>
      </c>
      <c r="G145" s="48">
        <v>0</v>
      </c>
      <c r="H145" s="41">
        <f t="shared" si="19"/>
        <v>0</v>
      </c>
      <c r="I145" s="48">
        <f t="shared" si="20"/>
        <v>0</v>
      </c>
      <c r="J145" s="48">
        <v>0</v>
      </c>
      <c r="K145" s="41">
        <v>0</v>
      </c>
      <c r="L145" s="48">
        <f t="shared" si="26"/>
        <v>1.2044523136246786E-2</v>
      </c>
      <c r="M145" s="41">
        <v>9.3706390000000001E-2</v>
      </c>
      <c r="N145" s="48">
        <f t="shared" si="21"/>
        <v>-1.2044523136246786E-2</v>
      </c>
      <c r="O145" s="48">
        <f t="shared" si="22"/>
        <v>-9.3706390000000001E-2</v>
      </c>
      <c r="P145" s="48">
        <f t="shared" si="23"/>
        <v>1.2044523136246786E-2</v>
      </c>
      <c r="Q145" s="48">
        <f t="shared" si="24"/>
        <v>9.3706390000000001E-2</v>
      </c>
      <c r="R145" s="48">
        <v>0</v>
      </c>
      <c r="S145" s="49">
        <v>0</v>
      </c>
      <c r="T145" s="34" t="s">
        <v>515</v>
      </c>
    </row>
    <row r="146" spans="1:20" ht="30" x14ac:dyDescent="0.25">
      <c r="A146" s="20" t="s">
        <v>79</v>
      </c>
      <c r="B146" s="26" t="s">
        <v>658</v>
      </c>
      <c r="C146" s="22" t="s">
        <v>659</v>
      </c>
      <c r="D146" s="41">
        <v>0</v>
      </c>
      <c r="E146" s="41">
        <v>0</v>
      </c>
      <c r="F146" s="41">
        <v>0</v>
      </c>
      <c r="G146" s="48">
        <v>0</v>
      </c>
      <c r="H146" s="41">
        <f t="shared" si="19"/>
        <v>0</v>
      </c>
      <c r="I146" s="48">
        <f t="shared" si="20"/>
        <v>0</v>
      </c>
      <c r="J146" s="48">
        <v>0</v>
      </c>
      <c r="K146" s="41">
        <v>0</v>
      </c>
      <c r="L146" s="48">
        <f t="shared" si="26"/>
        <v>8.6255012853470427E-4</v>
      </c>
      <c r="M146" s="41">
        <v>6.7106399999999995E-3</v>
      </c>
      <c r="N146" s="48">
        <f t="shared" si="21"/>
        <v>-8.6255012853470427E-4</v>
      </c>
      <c r="O146" s="48">
        <f t="shared" si="22"/>
        <v>-6.7106399999999995E-3</v>
      </c>
      <c r="P146" s="48">
        <f t="shared" si="23"/>
        <v>8.6255012853470427E-4</v>
      </c>
      <c r="Q146" s="48">
        <f t="shared" si="24"/>
        <v>6.7106399999999995E-3</v>
      </c>
      <c r="R146" s="48">
        <v>0</v>
      </c>
      <c r="S146" s="49">
        <v>0</v>
      </c>
      <c r="T146" s="34" t="s">
        <v>515</v>
      </c>
    </row>
    <row r="147" spans="1:20" ht="30" x14ac:dyDescent="0.25">
      <c r="A147" s="20" t="s">
        <v>79</v>
      </c>
      <c r="B147" s="26" t="s">
        <v>660</v>
      </c>
      <c r="C147" s="22" t="s">
        <v>661</v>
      </c>
      <c r="D147" s="41">
        <v>0</v>
      </c>
      <c r="E147" s="41">
        <v>0</v>
      </c>
      <c r="F147" s="41">
        <v>0</v>
      </c>
      <c r="G147" s="48">
        <v>0</v>
      </c>
      <c r="H147" s="41">
        <f t="shared" si="19"/>
        <v>0</v>
      </c>
      <c r="I147" s="48">
        <f t="shared" si="20"/>
        <v>0</v>
      </c>
      <c r="J147" s="48">
        <v>0</v>
      </c>
      <c r="K147" s="41">
        <v>0</v>
      </c>
      <c r="L147" s="48">
        <f t="shared" si="26"/>
        <v>6.8826735218509001E-4</v>
      </c>
      <c r="M147" s="41">
        <v>5.3547200000000003E-3</v>
      </c>
      <c r="N147" s="48">
        <f t="shared" si="21"/>
        <v>-6.8826735218509001E-4</v>
      </c>
      <c r="O147" s="48">
        <f t="shared" si="22"/>
        <v>-5.3547200000000003E-3</v>
      </c>
      <c r="P147" s="48">
        <f t="shared" si="23"/>
        <v>6.8826735218509001E-4</v>
      </c>
      <c r="Q147" s="48">
        <f t="shared" si="24"/>
        <v>5.3547200000000003E-3</v>
      </c>
      <c r="R147" s="48">
        <v>0</v>
      </c>
      <c r="S147" s="49">
        <v>0</v>
      </c>
      <c r="T147" s="34" t="s">
        <v>515</v>
      </c>
    </row>
    <row r="148" spans="1:20" ht="30" x14ac:dyDescent="0.25">
      <c r="A148" s="20" t="s">
        <v>79</v>
      </c>
      <c r="B148" s="26" t="s">
        <v>662</v>
      </c>
      <c r="C148" s="22" t="s">
        <v>663</v>
      </c>
      <c r="D148" s="41">
        <v>0</v>
      </c>
      <c r="E148" s="41">
        <v>0</v>
      </c>
      <c r="F148" s="41">
        <v>0</v>
      </c>
      <c r="G148" s="48">
        <v>0</v>
      </c>
      <c r="H148" s="41">
        <f t="shared" ref="H148:H211" si="27">D148-F148</f>
        <v>0</v>
      </c>
      <c r="I148" s="48">
        <f t="shared" ref="I148:I211" si="28">E148-G148</f>
        <v>0</v>
      </c>
      <c r="J148" s="48">
        <v>0</v>
      </c>
      <c r="K148" s="41">
        <v>0</v>
      </c>
      <c r="L148" s="48">
        <f t="shared" si="26"/>
        <v>1.0203277634961438E-3</v>
      </c>
      <c r="M148" s="41">
        <v>7.9381499999999997E-3</v>
      </c>
      <c r="N148" s="48">
        <f t="shared" si="21"/>
        <v>-1.0203277634961438E-3</v>
      </c>
      <c r="O148" s="48">
        <f t="shared" si="22"/>
        <v>-7.9381499999999997E-3</v>
      </c>
      <c r="P148" s="48">
        <f t="shared" si="23"/>
        <v>1.0203277634961438E-3</v>
      </c>
      <c r="Q148" s="48">
        <f t="shared" si="24"/>
        <v>7.9381499999999997E-3</v>
      </c>
      <c r="R148" s="48">
        <v>0</v>
      </c>
      <c r="S148" s="49">
        <v>0</v>
      </c>
      <c r="T148" s="34" t="s">
        <v>515</v>
      </c>
    </row>
    <row r="149" spans="1:20" ht="30" x14ac:dyDescent="0.25">
      <c r="A149" s="20" t="s">
        <v>79</v>
      </c>
      <c r="B149" s="26" t="s">
        <v>664</v>
      </c>
      <c r="C149" s="22" t="s">
        <v>665</v>
      </c>
      <c r="D149" s="41">
        <v>0</v>
      </c>
      <c r="E149" s="41">
        <v>0</v>
      </c>
      <c r="F149" s="41">
        <v>0</v>
      </c>
      <c r="G149" s="48">
        <v>0</v>
      </c>
      <c r="H149" s="41">
        <f t="shared" si="27"/>
        <v>0</v>
      </c>
      <c r="I149" s="48">
        <f t="shared" si="28"/>
        <v>0</v>
      </c>
      <c r="J149" s="48">
        <v>0</v>
      </c>
      <c r="K149" s="41">
        <v>0</v>
      </c>
      <c r="L149" s="48">
        <f t="shared" si="26"/>
        <v>6.1891259640102828E-4</v>
      </c>
      <c r="M149" s="41">
        <v>4.8151399999999999E-3</v>
      </c>
      <c r="N149" s="48">
        <f t="shared" ref="N149:N212" si="29">H149-L149</f>
        <v>-6.1891259640102828E-4</v>
      </c>
      <c r="O149" s="48">
        <f t="shared" ref="O149:O212" si="30">I149-M149</f>
        <v>-4.8151399999999999E-3</v>
      </c>
      <c r="P149" s="48">
        <f t="shared" ref="P149:P212" si="31">L149-J149</f>
        <v>6.1891259640102828E-4</v>
      </c>
      <c r="Q149" s="48">
        <f t="shared" ref="Q149:Q212" si="32">M149-K149</f>
        <v>4.8151399999999999E-3</v>
      </c>
      <c r="R149" s="48">
        <v>0</v>
      </c>
      <c r="S149" s="49">
        <v>0</v>
      </c>
      <c r="T149" s="34" t="s">
        <v>515</v>
      </c>
    </row>
    <row r="150" spans="1:20" ht="30" x14ac:dyDescent="0.25">
      <c r="A150" s="20" t="s">
        <v>79</v>
      </c>
      <c r="B150" s="26" t="s">
        <v>666</v>
      </c>
      <c r="C150" s="22" t="s">
        <v>667</v>
      </c>
      <c r="D150" s="41">
        <v>0</v>
      </c>
      <c r="E150" s="41">
        <v>0</v>
      </c>
      <c r="F150" s="41">
        <v>0</v>
      </c>
      <c r="G150" s="48">
        <v>0</v>
      </c>
      <c r="H150" s="41">
        <f t="shared" si="27"/>
        <v>0</v>
      </c>
      <c r="I150" s="48">
        <f t="shared" si="28"/>
        <v>0</v>
      </c>
      <c r="J150" s="48">
        <v>0</v>
      </c>
      <c r="K150" s="41">
        <v>0</v>
      </c>
      <c r="L150" s="48">
        <f t="shared" si="26"/>
        <v>4.4017095115681231E-3</v>
      </c>
      <c r="M150" s="41">
        <v>3.4245299999999999E-2</v>
      </c>
      <c r="N150" s="48">
        <f t="shared" si="29"/>
        <v>-4.4017095115681231E-3</v>
      </c>
      <c r="O150" s="48">
        <f t="shared" si="30"/>
        <v>-3.4245299999999999E-2</v>
      </c>
      <c r="P150" s="48">
        <f t="shared" si="31"/>
        <v>4.4017095115681231E-3</v>
      </c>
      <c r="Q150" s="48">
        <f t="shared" si="32"/>
        <v>3.4245299999999999E-2</v>
      </c>
      <c r="R150" s="48">
        <v>0</v>
      </c>
      <c r="S150" s="49">
        <v>0</v>
      </c>
      <c r="T150" s="34" t="s">
        <v>515</v>
      </c>
    </row>
    <row r="151" spans="1:20" ht="45" x14ac:dyDescent="0.25">
      <c r="A151" s="20" t="s">
        <v>79</v>
      </c>
      <c r="B151" s="26" t="s">
        <v>116</v>
      </c>
      <c r="C151" s="22" t="s">
        <v>117</v>
      </c>
      <c r="D151" s="41">
        <v>7.1300000000000001E-3</v>
      </c>
      <c r="E151" s="41">
        <v>5.2482000000000001E-2</v>
      </c>
      <c r="F151" s="41">
        <v>0</v>
      </c>
      <c r="G151" s="48">
        <v>4.2372880000000002E-2</v>
      </c>
      <c r="H151" s="41">
        <f t="shared" si="27"/>
        <v>7.1300000000000001E-3</v>
      </c>
      <c r="I151" s="48">
        <f t="shared" si="28"/>
        <v>1.0109119999999999E-2</v>
      </c>
      <c r="J151" s="48">
        <v>0</v>
      </c>
      <c r="K151" s="41">
        <v>5.2482000000000001E-2</v>
      </c>
      <c r="L151" s="48">
        <f t="shared" si="26"/>
        <v>6.7456735218508999E-3</v>
      </c>
      <c r="M151" s="41">
        <v>5.2481340000000001E-2</v>
      </c>
      <c r="N151" s="48">
        <f t="shared" si="29"/>
        <v>3.8432647814910011E-4</v>
      </c>
      <c r="O151" s="48">
        <f t="shared" si="30"/>
        <v>-4.2372220000000002E-2</v>
      </c>
      <c r="P151" s="48">
        <f t="shared" si="31"/>
        <v>6.7456735218508999E-3</v>
      </c>
      <c r="Q151" s="48">
        <f t="shared" si="32"/>
        <v>-6.5999999999954984E-7</v>
      </c>
      <c r="R151" s="48">
        <v>0</v>
      </c>
      <c r="S151" s="49">
        <f t="shared" ref="S151:S212" si="33">Q151/K151*100</f>
        <v>-1.2575740253792727E-3</v>
      </c>
      <c r="T151" s="34" t="s">
        <v>515</v>
      </c>
    </row>
    <row r="152" spans="1:20" ht="42.75" x14ac:dyDescent="0.25">
      <c r="A152" s="14" t="s">
        <v>17</v>
      </c>
      <c r="B152" s="15" t="s">
        <v>81</v>
      </c>
      <c r="C152" s="16" t="s">
        <v>48</v>
      </c>
      <c r="D152" s="30">
        <f>D153+D256+D331</f>
        <v>12.98399</v>
      </c>
      <c r="E152" s="30">
        <v>86.76204177000001</v>
      </c>
      <c r="F152" s="30">
        <v>0</v>
      </c>
      <c r="G152" s="30">
        <f>G153+G256+G331</f>
        <v>1.67479014</v>
      </c>
      <c r="H152" s="30">
        <f t="shared" si="27"/>
        <v>12.98399</v>
      </c>
      <c r="I152" s="31">
        <f t="shared" si="28"/>
        <v>85.087251630000011</v>
      </c>
      <c r="J152" s="31">
        <v>0</v>
      </c>
      <c r="K152" s="30">
        <v>86.76204177000001</v>
      </c>
      <c r="L152" s="31">
        <f>L153+L256+L331++L345</f>
        <v>8.8212891530940531</v>
      </c>
      <c r="M152" s="31">
        <f>M153+M256+M331++M345</f>
        <v>61.728137959999984</v>
      </c>
      <c r="N152" s="31">
        <f t="shared" si="29"/>
        <v>4.1627008469059472</v>
      </c>
      <c r="O152" s="31">
        <f t="shared" si="30"/>
        <v>23.359113670000028</v>
      </c>
      <c r="P152" s="31">
        <f t="shared" si="31"/>
        <v>8.8212891530940531</v>
      </c>
      <c r="Q152" s="31">
        <f t="shared" si="32"/>
        <v>-25.033903810000027</v>
      </c>
      <c r="R152" s="31">
        <v>0</v>
      </c>
      <c r="S152" s="46">
        <f t="shared" si="33"/>
        <v>-28.853520847703333</v>
      </c>
      <c r="T152" s="54" t="s">
        <v>495</v>
      </c>
    </row>
    <row r="153" spans="1:20" ht="71.25" x14ac:dyDescent="0.25">
      <c r="A153" s="14" t="s">
        <v>18</v>
      </c>
      <c r="B153" s="15" t="s">
        <v>82</v>
      </c>
      <c r="C153" s="16" t="s">
        <v>48</v>
      </c>
      <c r="D153" s="30">
        <f>D154+D175</f>
        <v>6.9394600000000004</v>
      </c>
      <c r="E153" s="30">
        <v>51.1257096</v>
      </c>
      <c r="F153" s="30">
        <v>0</v>
      </c>
      <c r="G153" s="30">
        <f>G154+G175</f>
        <v>0.37008021999999996</v>
      </c>
      <c r="H153" s="30">
        <f t="shared" si="27"/>
        <v>6.9394600000000004</v>
      </c>
      <c r="I153" s="31">
        <f t="shared" si="28"/>
        <v>50.755629380000002</v>
      </c>
      <c r="J153" s="31">
        <v>0</v>
      </c>
      <c r="K153" s="30">
        <v>51.1257096</v>
      </c>
      <c r="L153" s="31">
        <f>L154+L175</f>
        <v>3.7280216619537283</v>
      </c>
      <c r="M153" s="31">
        <f>M154+M175</f>
        <v>29.004008529999997</v>
      </c>
      <c r="N153" s="31">
        <f t="shared" si="29"/>
        <v>3.2114383380462721</v>
      </c>
      <c r="O153" s="31">
        <f t="shared" si="30"/>
        <v>21.751620850000005</v>
      </c>
      <c r="P153" s="31">
        <f t="shared" si="31"/>
        <v>3.7280216619537283</v>
      </c>
      <c r="Q153" s="31">
        <f t="shared" si="32"/>
        <v>-22.121701070000004</v>
      </c>
      <c r="R153" s="31">
        <v>0</v>
      </c>
      <c r="S153" s="46">
        <f t="shared" si="33"/>
        <v>-43.269230379542748</v>
      </c>
      <c r="T153" s="54" t="s">
        <v>495</v>
      </c>
    </row>
    <row r="154" spans="1:20" ht="28.5" x14ac:dyDescent="0.25">
      <c r="A154" s="14" t="s">
        <v>19</v>
      </c>
      <c r="B154" s="15" t="s">
        <v>83</v>
      </c>
      <c r="C154" s="16" t="s">
        <v>48</v>
      </c>
      <c r="D154" s="30">
        <f>SUM(D155:D156)</f>
        <v>0.32012000000000002</v>
      </c>
      <c r="E154" s="30">
        <v>2.3560700000000003</v>
      </c>
      <c r="F154" s="30">
        <v>0</v>
      </c>
      <c r="G154" s="31">
        <f>SUM(G155:G174)</f>
        <v>8.8135600000000008E-2</v>
      </c>
      <c r="H154" s="30">
        <f t="shared" si="27"/>
        <v>0.32012000000000002</v>
      </c>
      <c r="I154" s="31">
        <f t="shared" si="28"/>
        <v>2.2679344000000001</v>
      </c>
      <c r="J154" s="31">
        <v>0</v>
      </c>
      <c r="K154" s="30">
        <v>2.3560700000000003</v>
      </c>
      <c r="L154" s="31">
        <f>SUM(L155:L174)</f>
        <v>6.50639588688946E-2</v>
      </c>
      <c r="M154" s="31">
        <f>SUM(M155:M174)</f>
        <v>0.50619760000000003</v>
      </c>
      <c r="N154" s="31">
        <f t="shared" si="29"/>
        <v>0.25505604113110542</v>
      </c>
      <c r="O154" s="31">
        <f t="shared" si="30"/>
        <v>1.7617368</v>
      </c>
      <c r="P154" s="31">
        <f t="shared" si="31"/>
        <v>6.50639588688946E-2</v>
      </c>
      <c r="Q154" s="31">
        <f t="shared" si="32"/>
        <v>-1.8498724000000002</v>
      </c>
      <c r="R154" s="31">
        <v>0</v>
      </c>
      <c r="S154" s="46">
        <f t="shared" si="33"/>
        <v>-78.515171450763347</v>
      </c>
      <c r="T154" s="54" t="s">
        <v>495</v>
      </c>
    </row>
    <row r="155" spans="1:20" ht="30" x14ac:dyDescent="0.25">
      <c r="A155" s="20" t="s">
        <v>19</v>
      </c>
      <c r="B155" s="26" t="s">
        <v>668</v>
      </c>
      <c r="C155" s="22" t="s">
        <v>118</v>
      </c>
      <c r="D155" s="41">
        <v>0.27115</v>
      </c>
      <c r="E155" s="41">
        <v>1.9956500000000001</v>
      </c>
      <c r="F155" s="41">
        <v>0</v>
      </c>
      <c r="G155" s="48">
        <v>0</v>
      </c>
      <c r="H155" s="41">
        <f t="shared" si="27"/>
        <v>0.27115</v>
      </c>
      <c r="I155" s="48">
        <f t="shared" si="28"/>
        <v>1.9956500000000001</v>
      </c>
      <c r="J155" s="48">
        <v>0</v>
      </c>
      <c r="K155" s="41">
        <v>1.9956500000000001</v>
      </c>
      <c r="L155" s="48">
        <v>0</v>
      </c>
      <c r="M155" s="41">
        <v>0</v>
      </c>
      <c r="N155" s="48">
        <f t="shared" si="29"/>
        <v>0.27115</v>
      </c>
      <c r="O155" s="48">
        <f t="shared" si="30"/>
        <v>1.9956500000000001</v>
      </c>
      <c r="P155" s="48">
        <f t="shared" si="31"/>
        <v>0</v>
      </c>
      <c r="Q155" s="48">
        <f t="shared" si="32"/>
        <v>-1.9956500000000001</v>
      </c>
      <c r="R155" s="48">
        <v>0</v>
      </c>
      <c r="S155" s="49">
        <f t="shared" si="33"/>
        <v>-100</v>
      </c>
      <c r="T155" s="55" t="s">
        <v>495</v>
      </c>
    </row>
    <row r="156" spans="1:20" ht="30" x14ac:dyDescent="0.25">
      <c r="A156" s="17" t="s">
        <v>19</v>
      </c>
      <c r="B156" s="18" t="s">
        <v>119</v>
      </c>
      <c r="C156" s="19" t="s">
        <v>120</v>
      </c>
      <c r="D156" s="41">
        <v>4.897E-2</v>
      </c>
      <c r="E156" s="41">
        <v>0.36041999999999996</v>
      </c>
      <c r="F156" s="41">
        <v>0</v>
      </c>
      <c r="G156" s="48">
        <v>0</v>
      </c>
      <c r="H156" s="41">
        <f t="shared" si="27"/>
        <v>4.897E-2</v>
      </c>
      <c r="I156" s="48">
        <f t="shared" si="28"/>
        <v>0.36041999999999996</v>
      </c>
      <c r="J156" s="48">
        <v>0</v>
      </c>
      <c r="K156" s="41">
        <v>0.36041999999999996</v>
      </c>
      <c r="L156" s="48">
        <v>0</v>
      </c>
      <c r="M156" s="41">
        <v>0</v>
      </c>
      <c r="N156" s="48">
        <f t="shared" si="29"/>
        <v>4.897E-2</v>
      </c>
      <c r="O156" s="48">
        <f t="shared" si="30"/>
        <v>0.36041999999999996</v>
      </c>
      <c r="P156" s="48">
        <f t="shared" si="31"/>
        <v>0</v>
      </c>
      <c r="Q156" s="48">
        <f t="shared" si="32"/>
        <v>-0.36041999999999996</v>
      </c>
      <c r="R156" s="48">
        <v>0</v>
      </c>
      <c r="S156" s="49">
        <f t="shared" si="33"/>
        <v>-100</v>
      </c>
      <c r="T156" s="55" t="s">
        <v>495</v>
      </c>
    </row>
    <row r="157" spans="1:20" ht="30" x14ac:dyDescent="0.25">
      <c r="A157" s="17" t="s">
        <v>19</v>
      </c>
      <c r="B157" s="18" t="s">
        <v>461</v>
      </c>
      <c r="C157" s="19" t="s">
        <v>451</v>
      </c>
      <c r="D157" s="41">
        <v>0</v>
      </c>
      <c r="E157" s="41">
        <v>0</v>
      </c>
      <c r="F157" s="41">
        <v>0</v>
      </c>
      <c r="G157" s="48">
        <v>0</v>
      </c>
      <c r="H157" s="41">
        <f t="shared" si="27"/>
        <v>0</v>
      </c>
      <c r="I157" s="48">
        <f t="shared" si="28"/>
        <v>0</v>
      </c>
      <c r="J157" s="48">
        <v>0</v>
      </c>
      <c r="K157" s="41">
        <v>0</v>
      </c>
      <c r="L157" s="48">
        <f>M157/7.78</f>
        <v>3.7035424164524417E-3</v>
      </c>
      <c r="M157" s="41">
        <v>2.8813559999999998E-2</v>
      </c>
      <c r="N157" s="48">
        <f t="shared" si="29"/>
        <v>-3.7035424164524417E-3</v>
      </c>
      <c r="O157" s="48">
        <f t="shared" si="30"/>
        <v>-2.8813559999999998E-2</v>
      </c>
      <c r="P157" s="48">
        <f t="shared" si="31"/>
        <v>3.7035424164524417E-3</v>
      </c>
      <c r="Q157" s="48">
        <f t="shared" si="32"/>
        <v>2.8813559999999998E-2</v>
      </c>
      <c r="R157" s="48">
        <v>0</v>
      </c>
      <c r="S157" s="49">
        <v>100</v>
      </c>
      <c r="T157" s="55" t="s">
        <v>495</v>
      </c>
    </row>
    <row r="158" spans="1:20" ht="30" x14ac:dyDescent="0.25">
      <c r="A158" s="17" t="s">
        <v>19</v>
      </c>
      <c r="B158" s="18" t="s">
        <v>462</v>
      </c>
      <c r="C158" s="19" t="s">
        <v>452</v>
      </c>
      <c r="D158" s="41">
        <v>0</v>
      </c>
      <c r="E158" s="41">
        <v>0</v>
      </c>
      <c r="F158" s="41">
        <v>0</v>
      </c>
      <c r="G158" s="48">
        <v>2.9661020000000003E-2</v>
      </c>
      <c r="H158" s="41">
        <f t="shared" si="27"/>
        <v>0</v>
      </c>
      <c r="I158" s="48">
        <f t="shared" si="28"/>
        <v>-2.9661020000000003E-2</v>
      </c>
      <c r="J158" s="48">
        <v>0</v>
      </c>
      <c r="K158" s="41">
        <v>0</v>
      </c>
      <c r="L158" s="48">
        <f t="shared" ref="L158:L174" si="34">M158/7.78</f>
        <v>3.8124704370179948E-3</v>
      </c>
      <c r="M158" s="41">
        <v>2.966102E-2</v>
      </c>
      <c r="N158" s="48">
        <f t="shared" si="29"/>
        <v>-3.8124704370179948E-3</v>
      </c>
      <c r="O158" s="48">
        <f t="shared" si="30"/>
        <v>-5.9322040000000006E-2</v>
      </c>
      <c r="P158" s="48">
        <f t="shared" si="31"/>
        <v>3.8124704370179948E-3</v>
      </c>
      <c r="Q158" s="48">
        <f t="shared" si="32"/>
        <v>2.966102E-2</v>
      </c>
      <c r="R158" s="48">
        <v>0</v>
      </c>
      <c r="S158" s="49">
        <v>100</v>
      </c>
      <c r="T158" s="55" t="s">
        <v>495</v>
      </c>
    </row>
    <row r="159" spans="1:20" ht="30" x14ac:dyDescent="0.25">
      <c r="A159" s="17" t="s">
        <v>19</v>
      </c>
      <c r="B159" s="18" t="s">
        <v>463</v>
      </c>
      <c r="C159" s="19" t="s">
        <v>453</v>
      </c>
      <c r="D159" s="41">
        <v>0</v>
      </c>
      <c r="E159" s="41">
        <v>0</v>
      </c>
      <c r="F159" s="41">
        <v>0</v>
      </c>
      <c r="G159" s="48">
        <v>2.9661020000000003E-2</v>
      </c>
      <c r="H159" s="41">
        <f t="shared" si="27"/>
        <v>0</v>
      </c>
      <c r="I159" s="48">
        <f t="shared" si="28"/>
        <v>-2.9661020000000003E-2</v>
      </c>
      <c r="J159" s="48">
        <v>0</v>
      </c>
      <c r="K159" s="41">
        <v>0</v>
      </c>
      <c r="L159" s="48">
        <f t="shared" si="34"/>
        <v>3.8124704370179948E-3</v>
      </c>
      <c r="M159" s="41">
        <v>2.966102E-2</v>
      </c>
      <c r="N159" s="48">
        <f t="shared" si="29"/>
        <v>-3.8124704370179948E-3</v>
      </c>
      <c r="O159" s="48">
        <f t="shared" si="30"/>
        <v>-5.9322040000000006E-2</v>
      </c>
      <c r="P159" s="48">
        <f t="shared" si="31"/>
        <v>3.8124704370179948E-3</v>
      </c>
      <c r="Q159" s="48">
        <f t="shared" si="32"/>
        <v>2.966102E-2</v>
      </c>
      <c r="R159" s="48">
        <v>0</v>
      </c>
      <c r="S159" s="49">
        <v>100</v>
      </c>
      <c r="T159" s="55" t="s">
        <v>495</v>
      </c>
    </row>
    <row r="160" spans="1:20" ht="30" x14ac:dyDescent="0.25">
      <c r="A160" s="17" t="s">
        <v>19</v>
      </c>
      <c r="B160" s="18" t="s">
        <v>464</v>
      </c>
      <c r="C160" s="19" t="s">
        <v>454</v>
      </c>
      <c r="D160" s="41">
        <v>0</v>
      </c>
      <c r="E160" s="41">
        <v>0</v>
      </c>
      <c r="F160" s="41">
        <v>0</v>
      </c>
      <c r="G160" s="48">
        <v>0</v>
      </c>
      <c r="H160" s="41">
        <f t="shared" si="27"/>
        <v>0</v>
      </c>
      <c r="I160" s="48">
        <f t="shared" si="28"/>
        <v>0</v>
      </c>
      <c r="J160" s="48">
        <v>0</v>
      </c>
      <c r="K160" s="41">
        <v>0</v>
      </c>
      <c r="L160" s="48">
        <f t="shared" si="34"/>
        <v>3.0205655526992286E-3</v>
      </c>
      <c r="M160" s="41">
        <v>2.35E-2</v>
      </c>
      <c r="N160" s="48">
        <f t="shared" si="29"/>
        <v>-3.0205655526992286E-3</v>
      </c>
      <c r="O160" s="48">
        <f t="shared" si="30"/>
        <v>-2.35E-2</v>
      </c>
      <c r="P160" s="48">
        <f t="shared" si="31"/>
        <v>3.0205655526992286E-3</v>
      </c>
      <c r="Q160" s="48">
        <f t="shared" si="32"/>
        <v>2.35E-2</v>
      </c>
      <c r="R160" s="48">
        <v>0</v>
      </c>
      <c r="S160" s="49">
        <v>100</v>
      </c>
      <c r="T160" s="55" t="s">
        <v>495</v>
      </c>
    </row>
    <row r="161" spans="1:20" ht="30" x14ac:dyDescent="0.25">
      <c r="A161" s="17" t="s">
        <v>19</v>
      </c>
      <c r="B161" s="18" t="s">
        <v>465</v>
      </c>
      <c r="C161" s="19" t="s">
        <v>455</v>
      </c>
      <c r="D161" s="41">
        <v>0</v>
      </c>
      <c r="E161" s="41">
        <v>0</v>
      </c>
      <c r="F161" s="41">
        <v>0</v>
      </c>
      <c r="G161" s="48">
        <v>0</v>
      </c>
      <c r="H161" s="41">
        <f t="shared" si="27"/>
        <v>0</v>
      </c>
      <c r="I161" s="48">
        <f t="shared" si="28"/>
        <v>0</v>
      </c>
      <c r="J161" s="48">
        <v>0</v>
      </c>
      <c r="K161" s="41">
        <v>0</v>
      </c>
      <c r="L161" s="48">
        <f t="shared" si="34"/>
        <v>3.0205655526992286E-3</v>
      </c>
      <c r="M161" s="41">
        <v>2.35E-2</v>
      </c>
      <c r="N161" s="48">
        <f t="shared" si="29"/>
        <v>-3.0205655526992286E-3</v>
      </c>
      <c r="O161" s="48">
        <f t="shared" si="30"/>
        <v>-2.35E-2</v>
      </c>
      <c r="P161" s="48">
        <f t="shared" si="31"/>
        <v>3.0205655526992286E-3</v>
      </c>
      <c r="Q161" s="48">
        <f t="shared" si="32"/>
        <v>2.35E-2</v>
      </c>
      <c r="R161" s="48">
        <v>0</v>
      </c>
      <c r="S161" s="49">
        <v>100</v>
      </c>
      <c r="T161" s="55" t="s">
        <v>495</v>
      </c>
    </row>
    <row r="162" spans="1:20" ht="30" x14ac:dyDescent="0.25">
      <c r="A162" s="17" t="s">
        <v>19</v>
      </c>
      <c r="B162" s="18" t="s">
        <v>466</v>
      </c>
      <c r="C162" s="19" t="s">
        <v>456</v>
      </c>
      <c r="D162" s="41">
        <v>0</v>
      </c>
      <c r="E162" s="41">
        <v>0</v>
      </c>
      <c r="F162" s="41">
        <v>0</v>
      </c>
      <c r="G162" s="48">
        <v>0</v>
      </c>
      <c r="H162" s="41">
        <f t="shared" si="27"/>
        <v>0</v>
      </c>
      <c r="I162" s="48">
        <f t="shared" si="28"/>
        <v>0</v>
      </c>
      <c r="J162" s="48">
        <v>0</v>
      </c>
      <c r="K162" s="41">
        <v>0</v>
      </c>
      <c r="L162" s="48">
        <f t="shared" si="34"/>
        <v>3.9845758354755782E-3</v>
      </c>
      <c r="M162" s="41">
        <v>3.1E-2</v>
      </c>
      <c r="N162" s="48">
        <f t="shared" si="29"/>
        <v>-3.9845758354755782E-3</v>
      </c>
      <c r="O162" s="48">
        <f t="shared" si="30"/>
        <v>-3.1E-2</v>
      </c>
      <c r="P162" s="48">
        <f t="shared" si="31"/>
        <v>3.9845758354755782E-3</v>
      </c>
      <c r="Q162" s="48">
        <f t="shared" si="32"/>
        <v>3.1E-2</v>
      </c>
      <c r="R162" s="48">
        <v>0</v>
      </c>
      <c r="S162" s="49">
        <v>100</v>
      </c>
      <c r="T162" s="55" t="s">
        <v>495</v>
      </c>
    </row>
    <row r="163" spans="1:20" ht="30" x14ac:dyDescent="0.25">
      <c r="A163" s="17" t="s">
        <v>19</v>
      </c>
      <c r="B163" s="18" t="s">
        <v>467</v>
      </c>
      <c r="C163" s="19" t="s">
        <v>457</v>
      </c>
      <c r="D163" s="41">
        <v>0</v>
      </c>
      <c r="E163" s="41">
        <v>0</v>
      </c>
      <c r="F163" s="41">
        <v>0</v>
      </c>
      <c r="G163" s="48">
        <v>0</v>
      </c>
      <c r="H163" s="41">
        <f t="shared" si="27"/>
        <v>0</v>
      </c>
      <c r="I163" s="48">
        <f t="shared" si="28"/>
        <v>0</v>
      </c>
      <c r="J163" s="48">
        <v>0</v>
      </c>
      <c r="K163" s="41">
        <v>0</v>
      </c>
      <c r="L163" s="48">
        <f t="shared" si="34"/>
        <v>3.9845758354755782E-3</v>
      </c>
      <c r="M163" s="41">
        <v>3.1E-2</v>
      </c>
      <c r="N163" s="48">
        <f t="shared" si="29"/>
        <v>-3.9845758354755782E-3</v>
      </c>
      <c r="O163" s="48">
        <f t="shared" si="30"/>
        <v>-3.1E-2</v>
      </c>
      <c r="P163" s="48">
        <f t="shared" si="31"/>
        <v>3.9845758354755782E-3</v>
      </c>
      <c r="Q163" s="48">
        <f t="shared" si="32"/>
        <v>3.1E-2</v>
      </c>
      <c r="R163" s="48">
        <v>0</v>
      </c>
      <c r="S163" s="49">
        <v>100</v>
      </c>
      <c r="T163" s="55" t="s">
        <v>495</v>
      </c>
    </row>
    <row r="164" spans="1:20" ht="30" x14ac:dyDescent="0.25">
      <c r="A164" s="17" t="s">
        <v>19</v>
      </c>
      <c r="B164" s="18" t="s">
        <v>669</v>
      </c>
      <c r="C164" s="19" t="s">
        <v>458</v>
      </c>
      <c r="D164" s="41">
        <v>0</v>
      </c>
      <c r="E164" s="41">
        <v>0</v>
      </c>
      <c r="F164" s="41">
        <v>0</v>
      </c>
      <c r="G164" s="48">
        <v>0</v>
      </c>
      <c r="H164" s="41">
        <f t="shared" si="27"/>
        <v>0</v>
      </c>
      <c r="I164" s="48">
        <f t="shared" si="28"/>
        <v>0</v>
      </c>
      <c r="J164" s="48">
        <v>0</v>
      </c>
      <c r="K164" s="41">
        <v>0</v>
      </c>
      <c r="L164" s="48">
        <f t="shared" si="34"/>
        <v>3.9845758354755782E-3</v>
      </c>
      <c r="M164" s="41">
        <v>3.1E-2</v>
      </c>
      <c r="N164" s="48">
        <f t="shared" si="29"/>
        <v>-3.9845758354755782E-3</v>
      </c>
      <c r="O164" s="48">
        <f t="shared" si="30"/>
        <v>-3.1E-2</v>
      </c>
      <c r="P164" s="48">
        <f t="shared" si="31"/>
        <v>3.9845758354755782E-3</v>
      </c>
      <c r="Q164" s="48">
        <f t="shared" si="32"/>
        <v>3.1E-2</v>
      </c>
      <c r="R164" s="48">
        <v>0</v>
      </c>
      <c r="S164" s="49">
        <v>100</v>
      </c>
      <c r="T164" s="55" t="s">
        <v>495</v>
      </c>
    </row>
    <row r="165" spans="1:20" ht="30" x14ac:dyDescent="0.25">
      <c r="A165" s="17" t="s">
        <v>19</v>
      </c>
      <c r="B165" s="18" t="s">
        <v>670</v>
      </c>
      <c r="C165" s="19" t="s">
        <v>459</v>
      </c>
      <c r="D165" s="41">
        <v>0</v>
      </c>
      <c r="E165" s="41">
        <v>0</v>
      </c>
      <c r="F165" s="41">
        <v>0</v>
      </c>
      <c r="G165" s="48">
        <v>0</v>
      </c>
      <c r="H165" s="41">
        <f t="shared" si="27"/>
        <v>0</v>
      </c>
      <c r="I165" s="48">
        <f t="shared" si="28"/>
        <v>0</v>
      </c>
      <c r="J165" s="48">
        <v>0</v>
      </c>
      <c r="K165" s="41">
        <v>0</v>
      </c>
      <c r="L165" s="48">
        <f t="shared" si="34"/>
        <v>3.9221156812339333E-3</v>
      </c>
      <c r="M165" s="41">
        <v>3.0514059999999999E-2</v>
      </c>
      <c r="N165" s="48">
        <f t="shared" si="29"/>
        <v>-3.9221156812339333E-3</v>
      </c>
      <c r="O165" s="48">
        <f t="shared" si="30"/>
        <v>-3.0514059999999999E-2</v>
      </c>
      <c r="P165" s="48">
        <f t="shared" si="31"/>
        <v>3.9221156812339333E-3</v>
      </c>
      <c r="Q165" s="48">
        <f t="shared" si="32"/>
        <v>3.0514059999999999E-2</v>
      </c>
      <c r="R165" s="48">
        <v>0</v>
      </c>
      <c r="S165" s="49">
        <v>100</v>
      </c>
      <c r="T165" s="55" t="s">
        <v>495</v>
      </c>
    </row>
    <row r="166" spans="1:20" ht="30" x14ac:dyDescent="0.25">
      <c r="A166" s="17" t="s">
        <v>19</v>
      </c>
      <c r="B166" s="18" t="s">
        <v>671</v>
      </c>
      <c r="C166" s="19" t="s">
        <v>460</v>
      </c>
      <c r="D166" s="41">
        <v>0</v>
      </c>
      <c r="E166" s="41">
        <v>0</v>
      </c>
      <c r="F166" s="41">
        <v>0</v>
      </c>
      <c r="G166" s="48">
        <v>0</v>
      </c>
      <c r="H166" s="41">
        <f t="shared" si="27"/>
        <v>0</v>
      </c>
      <c r="I166" s="48">
        <f t="shared" si="28"/>
        <v>0</v>
      </c>
      <c r="J166" s="48">
        <v>0</v>
      </c>
      <c r="K166" s="41">
        <v>0</v>
      </c>
      <c r="L166" s="48">
        <f t="shared" si="34"/>
        <v>3.9221156812339333E-3</v>
      </c>
      <c r="M166" s="41">
        <v>3.0514059999999999E-2</v>
      </c>
      <c r="N166" s="48">
        <f t="shared" si="29"/>
        <v>-3.9221156812339333E-3</v>
      </c>
      <c r="O166" s="48">
        <f t="shared" si="30"/>
        <v>-3.0514059999999999E-2</v>
      </c>
      <c r="P166" s="48">
        <f t="shared" si="31"/>
        <v>3.9221156812339333E-3</v>
      </c>
      <c r="Q166" s="48">
        <f t="shared" si="32"/>
        <v>3.0514059999999999E-2</v>
      </c>
      <c r="R166" s="48">
        <v>0</v>
      </c>
      <c r="S166" s="49">
        <v>100</v>
      </c>
      <c r="T166" s="55" t="s">
        <v>495</v>
      </c>
    </row>
    <row r="167" spans="1:20" ht="30" x14ac:dyDescent="0.25">
      <c r="A167" s="17" t="s">
        <v>19</v>
      </c>
      <c r="B167" s="18" t="s">
        <v>522</v>
      </c>
      <c r="C167" s="19" t="s">
        <v>590</v>
      </c>
      <c r="D167" s="41">
        <v>0</v>
      </c>
      <c r="E167" s="41">
        <v>0</v>
      </c>
      <c r="F167" s="41">
        <v>0</v>
      </c>
      <c r="G167" s="48">
        <v>2.8813559999999995E-2</v>
      </c>
      <c r="H167" s="41">
        <f t="shared" si="27"/>
        <v>0</v>
      </c>
      <c r="I167" s="48">
        <f t="shared" si="28"/>
        <v>-2.8813559999999995E-2</v>
      </c>
      <c r="J167" s="48">
        <v>0</v>
      </c>
      <c r="K167" s="41">
        <v>0</v>
      </c>
      <c r="L167" s="48">
        <f t="shared" si="34"/>
        <v>0</v>
      </c>
      <c r="M167" s="41">
        <v>0</v>
      </c>
      <c r="N167" s="48">
        <f t="shared" si="29"/>
        <v>0</v>
      </c>
      <c r="O167" s="48">
        <f t="shared" si="30"/>
        <v>-2.8813559999999995E-2</v>
      </c>
      <c r="P167" s="48">
        <f t="shared" si="31"/>
        <v>0</v>
      </c>
      <c r="Q167" s="48">
        <f t="shared" si="32"/>
        <v>0</v>
      </c>
      <c r="R167" s="48">
        <v>0</v>
      </c>
      <c r="S167" s="49">
        <v>100</v>
      </c>
      <c r="T167" s="55" t="s">
        <v>495</v>
      </c>
    </row>
    <row r="168" spans="1:20" ht="30" x14ac:dyDescent="0.25">
      <c r="A168" s="17" t="s">
        <v>19</v>
      </c>
      <c r="B168" s="18" t="s">
        <v>672</v>
      </c>
      <c r="C168" s="19" t="s">
        <v>673</v>
      </c>
      <c r="D168" s="41">
        <v>0</v>
      </c>
      <c r="E168" s="41">
        <v>0</v>
      </c>
      <c r="F168" s="41">
        <v>0</v>
      </c>
      <c r="G168" s="48">
        <v>0</v>
      </c>
      <c r="H168" s="41">
        <f t="shared" si="27"/>
        <v>0</v>
      </c>
      <c r="I168" s="48">
        <f t="shared" si="28"/>
        <v>0</v>
      </c>
      <c r="J168" s="48">
        <v>0</v>
      </c>
      <c r="K168" s="41">
        <v>0</v>
      </c>
      <c r="L168" s="48">
        <f t="shared" si="34"/>
        <v>3.9348676092544992E-3</v>
      </c>
      <c r="M168" s="41">
        <v>3.0613270000000001E-2</v>
      </c>
      <c r="N168" s="48">
        <f t="shared" si="29"/>
        <v>-3.9348676092544992E-3</v>
      </c>
      <c r="O168" s="48">
        <f t="shared" si="30"/>
        <v>-3.0613270000000001E-2</v>
      </c>
      <c r="P168" s="48">
        <f t="shared" si="31"/>
        <v>3.9348676092544992E-3</v>
      </c>
      <c r="Q168" s="48">
        <f t="shared" si="32"/>
        <v>3.0613270000000001E-2</v>
      </c>
      <c r="R168" s="48">
        <v>0</v>
      </c>
      <c r="S168" s="49">
        <v>100</v>
      </c>
      <c r="T168" s="55" t="s">
        <v>495</v>
      </c>
    </row>
    <row r="169" spans="1:20" ht="30" x14ac:dyDescent="0.25">
      <c r="A169" s="17" t="s">
        <v>19</v>
      </c>
      <c r="B169" s="18" t="s">
        <v>674</v>
      </c>
      <c r="C169" s="19" t="s">
        <v>675</v>
      </c>
      <c r="D169" s="41">
        <v>0</v>
      </c>
      <c r="E169" s="41">
        <v>0</v>
      </c>
      <c r="F169" s="41">
        <v>0</v>
      </c>
      <c r="G169" s="48">
        <v>0</v>
      </c>
      <c r="H169" s="41">
        <f t="shared" si="27"/>
        <v>0</v>
      </c>
      <c r="I169" s="48">
        <f t="shared" si="28"/>
        <v>0</v>
      </c>
      <c r="J169" s="48">
        <v>0</v>
      </c>
      <c r="K169" s="41">
        <v>0</v>
      </c>
      <c r="L169" s="48">
        <f t="shared" si="34"/>
        <v>3.9221156812339333E-3</v>
      </c>
      <c r="M169" s="41">
        <v>3.0514059999999999E-2</v>
      </c>
      <c r="N169" s="48">
        <f t="shared" si="29"/>
        <v>-3.9221156812339333E-3</v>
      </c>
      <c r="O169" s="48">
        <f t="shared" si="30"/>
        <v>-3.0514059999999999E-2</v>
      </c>
      <c r="P169" s="48">
        <f t="shared" si="31"/>
        <v>3.9221156812339333E-3</v>
      </c>
      <c r="Q169" s="48">
        <f t="shared" si="32"/>
        <v>3.0514059999999999E-2</v>
      </c>
      <c r="R169" s="48">
        <v>0</v>
      </c>
      <c r="S169" s="49">
        <v>100</v>
      </c>
      <c r="T169" s="55" t="s">
        <v>495</v>
      </c>
    </row>
    <row r="170" spans="1:20" ht="30" x14ac:dyDescent="0.25">
      <c r="A170" s="17" t="s">
        <v>19</v>
      </c>
      <c r="B170" s="18" t="s">
        <v>676</v>
      </c>
      <c r="C170" s="19" t="s">
        <v>677</v>
      </c>
      <c r="D170" s="41">
        <v>0</v>
      </c>
      <c r="E170" s="41">
        <v>0</v>
      </c>
      <c r="F170" s="41">
        <v>0</v>
      </c>
      <c r="G170" s="48">
        <v>0</v>
      </c>
      <c r="H170" s="41">
        <f t="shared" si="27"/>
        <v>0</v>
      </c>
      <c r="I170" s="48">
        <f t="shared" si="28"/>
        <v>0</v>
      </c>
      <c r="J170" s="48">
        <v>0</v>
      </c>
      <c r="K170" s="41">
        <v>0</v>
      </c>
      <c r="L170" s="48">
        <f t="shared" si="34"/>
        <v>4.0111246786632389E-3</v>
      </c>
      <c r="M170" s="41">
        <v>3.120655E-2</v>
      </c>
      <c r="N170" s="48">
        <f t="shared" si="29"/>
        <v>-4.0111246786632389E-3</v>
      </c>
      <c r="O170" s="48">
        <f t="shared" si="30"/>
        <v>-3.120655E-2</v>
      </c>
      <c r="P170" s="48">
        <f t="shared" si="31"/>
        <v>4.0111246786632389E-3</v>
      </c>
      <c r="Q170" s="48">
        <f t="shared" si="32"/>
        <v>3.120655E-2</v>
      </c>
      <c r="R170" s="48">
        <v>0</v>
      </c>
      <c r="S170" s="49">
        <v>100</v>
      </c>
      <c r="T170" s="55" t="s">
        <v>495</v>
      </c>
    </row>
    <row r="171" spans="1:20" ht="30" x14ac:dyDescent="0.25">
      <c r="A171" s="17" t="s">
        <v>19</v>
      </c>
      <c r="B171" s="18" t="s">
        <v>678</v>
      </c>
      <c r="C171" s="19" t="s">
        <v>679</v>
      </c>
      <c r="D171" s="41">
        <v>0</v>
      </c>
      <c r="E171" s="41">
        <v>0</v>
      </c>
      <c r="F171" s="41">
        <v>0</v>
      </c>
      <c r="G171" s="48">
        <v>0</v>
      </c>
      <c r="H171" s="41">
        <f t="shared" si="27"/>
        <v>0</v>
      </c>
      <c r="I171" s="48">
        <f t="shared" si="28"/>
        <v>0</v>
      </c>
      <c r="J171" s="48">
        <v>0</v>
      </c>
      <c r="K171" s="41">
        <v>0</v>
      </c>
      <c r="L171" s="48">
        <f t="shared" si="34"/>
        <v>4.0282673521850896E-3</v>
      </c>
      <c r="M171" s="41">
        <v>3.133992E-2</v>
      </c>
      <c r="N171" s="48">
        <f t="shared" si="29"/>
        <v>-4.0282673521850896E-3</v>
      </c>
      <c r="O171" s="48">
        <f t="shared" si="30"/>
        <v>-3.133992E-2</v>
      </c>
      <c r="P171" s="48">
        <f t="shared" si="31"/>
        <v>4.0282673521850896E-3</v>
      </c>
      <c r="Q171" s="48">
        <f t="shared" si="32"/>
        <v>3.133992E-2</v>
      </c>
      <c r="R171" s="48">
        <v>0</v>
      </c>
      <c r="S171" s="49">
        <v>100</v>
      </c>
      <c r="T171" s="55" t="s">
        <v>495</v>
      </c>
    </row>
    <row r="172" spans="1:20" ht="30" x14ac:dyDescent="0.25">
      <c r="A172" s="17" t="s">
        <v>19</v>
      </c>
      <c r="B172" s="18" t="s">
        <v>680</v>
      </c>
      <c r="C172" s="19" t="s">
        <v>681</v>
      </c>
      <c r="D172" s="41">
        <v>0</v>
      </c>
      <c r="E172" s="41">
        <v>0</v>
      </c>
      <c r="F172" s="41">
        <v>0</v>
      </c>
      <c r="G172" s="48">
        <v>0</v>
      </c>
      <c r="H172" s="41">
        <f t="shared" si="27"/>
        <v>0</v>
      </c>
      <c r="I172" s="48">
        <f t="shared" si="28"/>
        <v>0</v>
      </c>
      <c r="J172" s="48">
        <v>0</v>
      </c>
      <c r="K172" s="41">
        <v>0</v>
      </c>
      <c r="L172" s="48">
        <f t="shared" si="34"/>
        <v>3.9888573264781494E-3</v>
      </c>
      <c r="M172" s="41">
        <v>3.1033310000000001E-2</v>
      </c>
      <c r="N172" s="48">
        <f t="shared" si="29"/>
        <v>-3.9888573264781494E-3</v>
      </c>
      <c r="O172" s="48">
        <f t="shared" si="30"/>
        <v>-3.1033310000000001E-2</v>
      </c>
      <c r="P172" s="48">
        <f t="shared" si="31"/>
        <v>3.9888573264781494E-3</v>
      </c>
      <c r="Q172" s="48">
        <f t="shared" si="32"/>
        <v>3.1033310000000001E-2</v>
      </c>
      <c r="R172" s="48">
        <v>0</v>
      </c>
      <c r="S172" s="49">
        <v>100</v>
      </c>
      <c r="T172" s="55" t="s">
        <v>495</v>
      </c>
    </row>
    <row r="173" spans="1:20" ht="30" x14ac:dyDescent="0.25">
      <c r="A173" s="17" t="s">
        <v>19</v>
      </c>
      <c r="B173" s="18" t="s">
        <v>682</v>
      </c>
      <c r="C173" s="19" t="s">
        <v>683</v>
      </c>
      <c r="D173" s="41">
        <v>0</v>
      </c>
      <c r="E173" s="41">
        <v>0</v>
      </c>
      <c r="F173" s="41">
        <v>0</v>
      </c>
      <c r="G173" s="48">
        <v>0</v>
      </c>
      <c r="H173" s="41">
        <f t="shared" si="27"/>
        <v>0</v>
      </c>
      <c r="I173" s="48">
        <f t="shared" si="28"/>
        <v>0</v>
      </c>
      <c r="J173" s="48">
        <v>0</v>
      </c>
      <c r="K173" s="41">
        <v>0</v>
      </c>
      <c r="L173" s="48">
        <f t="shared" si="34"/>
        <v>4.0509884318766067E-3</v>
      </c>
      <c r="M173" s="41">
        <v>3.151669E-2</v>
      </c>
      <c r="N173" s="48">
        <f t="shared" si="29"/>
        <v>-4.0509884318766067E-3</v>
      </c>
      <c r="O173" s="48">
        <f t="shared" si="30"/>
        <v>-3.151669E-2</v>
      </c>
      <c r="P173" s="48">
        <f t="shared" si="31"/>
        <v>4.0509884318766067E-3</v>
      </c>
      <c r="Q173" s="48">
        <f t="shared" si="32"/>
        <v>3.151669E-2</v>
      </c>
      <c r="R173" s="48">
        <v>0</v>
      </c>
      <c r="S173" s="49">
        <v>100</v>
      </c>
      <c r="T173" s="55" t="s">
        <v>495</v>
      </c>
    </row>
    <row r="174" spans="1:20" ht="30" x14ac:dyDescent="0.25">
      <c r="A174" s="17" t="s">
        <v>19</v>
      </c>
      <c r="B174" s="18" t="s">
        <v>684</v>
      </c>
      <c r="C174" s="19" t="s">
        <v>685</v>
      </c>
      <c r="D174" s="41">
        <v>0</v>
      </c>
      <c r="E174" s="41">
        <v>0</v>
      </c>
      <c r="F174" s="41">
        <v>0</v>
      </c>
      <c r="G174" s="48">
        <v>0</v>
      </c>
      <c r="H174" s="41">
        <f t="shared" si="27"/>
        <v>0</v>
      </c>
      <c r="I174" s="48">
        <f t="shared" si="28"/>
        <v>0</v>
      </c>
      <c r="J174" s="48">
        <v>0</v>
      </c>
      <c r="K174" s="41">
        <v>0</v>
      </c>
      <c r="L174" s="48">
        <f t="shared" si="34"/>
        <v>3.9601645244215933E-3</v>
      </c>
      <c r="M174" s="41">
        <v>3.081008E-2</v>
      </c>
      <c r="N174" s="48">
        <f t="shared" si="29"/>
        <v>-3.9601645244215933E-3</v>
      </c>
      <c r="O174" s="48">
        <f t="shared" si="30"/>
        <v>-3.081008E-2</v>
      </c>
      <c r="P174" s="48">
        <f t="shared" si="31"/>
        <v>3.9601645244215933E-3</v>
      </c>
      <c r="Q174" s="48">
        <f t="shared" si="32"/>
        <v>3.081008E-2</v>
      </c>
      <c r="R174" s="48">
        <v>0</v>
      </c>
      <c r="S174" s="49">
        <v>100</v>
      </c>
      <c r="T174" s="55" t="s">
        <v>495</v>
      </c>
    </row>
    <row r="175" spans="1:20" ht="57" x14ac:dyDescent="0.25">
      <c r="A175" s="14" t="s">
        <v>20</v>
      </c>
      <c r="B175" s="15" t="s">
        <v>84</v>
      </c>
      <c r="C175" s="16" t="s">
        <v>48</v>
      </c>
      <c r="D175" s="30">
        <f>SUM(D176:D255)</f>
        <v>6.6193400000000002</v>
      </c>
      <c r="E175" s="30">
        <v>48.769639599999998</v>
      </c>
      <c r="F175" s="30">
        <v>0</v>
      </c>
      <c r="G175" s="31">
        <f>SUM(G176:G255)</f>
        <v>0.28194461999999998</v>
      </c>
      <c r="H175" s="30">
        <f t="shared" si="27"/>
        <v>6.6193400000000002</v>
      </c>
      <c r="I175" s="31">
        <f t="shared" si="28"/>
        <v>48.487694980000001</v>
      </c>
      <c r="J175" s="31">
        <v>0</v>
      </c>
      <c r="K175" s="30">
        <v>48.769639599999998</v>
      </c>
      <c r="L175" s="31">
        <f>SUM(L176:L255)</f>
        <v>3.6629577030848335</v>
      </c>
      <c r="M175" s="31">
        <f>SUM(M176:M255)</f>
        <v>28.497810929999996</v>
      </c>
      <c r="N175" s="31">
        <f t="shared" si="29"/>
        <v>2.9563822969151667</v>
      </c>
      <c r="O175" s="31">
        <f t="shared" si="30"/>
        <v>19.989884050000004</v>
      </c>
      <c r="P175" s="31">
        <f t="shared" si="31"/>
        <v>3.6629577030848335</v>
      </c>
      <c r="Q175" s="31">
        <f t="shared" si="32"/>
        <v>-20.271828670000001</v>
      </c>
      <c r="R175" s="31">
        <v>0</v>
      </c>
      <c r="S175" s="46">
        <f t="shared" si="33"/>
        <v>-41.566492670985419</v>
      </c>
      <c r="T175" s="54" t="s">
        <v>495</v>
      </c>
    </row>
    <row r="176" spans="1:20" ht="29.25" customHeight="1" x14ac:dyDescent="0.25">
      <c r="A176" s="17" t="s">
        <v>20</v>
      </c>
      <c r="B176" s="24" t="s">
        <v>686</v>
      </c>
      <c r="C176" s="19" t="s">
        <v>687</v>
      </c>
      <c r="D176" s="41">
        <v>0</v>
      </c>
      <c r="E176" s="41">
        <v>0</v>
      </c>
      <c r="F176" s="41">
        <v>0</v>
      </c>
      <c r="G176" s="48">
        <v>0</v>
      </c>
      <c r="H176" s="41">
        <f t="shared" si="27"/>
        <v>0</v>
      </c>
      <c r="I176" s="48">
        <f t="shared" si="28"/>
        <v>0</v>
      </c>
      <c r="J176" s="48">
        <v>0</v>
      </c>
      <c r="K176" s="41">
        <v>0</v>
      </c>
      <c r="L176" s="48">
        <f>M176/7.78</f>
        <v>5.1437814910025702E-3</v>
      </c>
      <c r="M176" s="41">
        <v>4.0018619999999998E-2</v>
      </c>
      <c r="N176" s="48">
        <f t="shared" si="29"/>
        <v>-5.1437814910025702E-3</v>
      </c>
      <c r="O176" s="48">
        <f t="shared" si="30"/>
        <v>-4.0018619999999998E-2</v>
      </c>
      <c r="P176" s="48">
        <f t="shared" si="31"/>
        <v>5.1437814910025702E-3</v>
      </c>
      <c r="Q176" s="48">
        <f t="shared" si="32"/>
        <v>4.0018619999999998E-2</v>
      </c>
      <c r="R176" s="48">
        <v>0</v>
      </c>
      <c r="S176" s="49">
        <v>100</v>
      </c>
      <c r="T176" s="34" t="s">
        <v>517</v>
      </c>
    </row>
    <row r="177" spans="1:20" ht="30" x14ac:dyDescent="0.25">
      <c r="A177" s="17" t="s">
        <v>20</v>
      </c>
      <c r="B177" s="24" t="s">
        <v>284</v>
      </c>
      <c r="C177" s="19" t="s">
        <v>285</v>
      </c>
      <c r="D177" s="41">
        <v>0</v>
      </c>
      <c r="E177" s="41">
        <v>0</v>
      </c>
      <c r="F177" s="41">
        <v>0</v>
      </c>
      <c r="G177" s="48">
        <v>0</v>
      </c>
      <c r="H177" s="41">
        <f t="shared" si="27"/>
        <v>0</v>
      </c>
      <c r="I177" s="48">
        <f t="shared" si="28"/>
        <v>0</v>
      </c>
      <c r="J177" s="48">
        <v>0</v>
      </c>
      <c r="K177" s="41">
        <v>0</v>
      </c>
      <c r="L177" s="48">
        <f>M177/7.78</f>
        <v>4.2257455012853469E-3</v>
      </c>
      <c r="M177" s="41">
        <v>3.2876299999999997E-2</v>
      </c>
      <c r="N177" s="48">
        <f t="shared" si="29"/>
        <v>-4.2257455012853469E-3</v>
      </c>
      <c r="O177" s="48">
        <f t="shared" si="30"/>
        <v>-3.2876299999999997E-2</v>
      </c>
      <c r="P177" s="48">
        <f t="shared" si="31"/>
        <v>4.2257455012853469E-3</v>
      </c>
      <c r="Q177" s="48">
        <f t="shared" si="32"/>
        <v>3.2876299999999997E-2</v>
      </c>
      <c r="R177" s="48">
        <v>0</v>
      </c>
      <c r="S177" s="49">
        <v>100</v>
      </c>
      <c r="T177" s="34" t="s">
        <v>517</v>
      </c>
    </row>
    <row r="178" spans="1:20" ht="30" x14ac:dyDescent="0.25">
      <c r="A178" s="20" t="s">
        <v>20</v>
      </c>
      <c r="B178" s="26" t="s">
        <v>358</v>
      </c>
      <c r="C178" s="22" t="s">
        <v>362</v>
      </c>
      <c r="D178" s="41">
        <v>0</v>
      </c>
      <c r="E178" s="41">
        <v>0</v>
      </c>
      <c r="F178" s="41">
        <v>0</v>
      </c>
      <c r="G178" s="48">
        <v>0</v>
      </c>
      <c r="H178" s="41">
        <f t="shared" si="27"/>
        <v>0</v>
      </c>
      <c r="I178" s="48">
        <f t="shared" si="28"/>
        <v>0</v>
      </c>
      <c r="J178" s="48">
        <v>0</v>
      </c>
      <c r="K178" s="41">
        <v>0</v>
      </c>
      <c r="L178" s="48">
        <f t="shared" ref="L178:L240" si="35">M178/7.78</f>
        <v>1.7597480719794343E-3</v>
      </c>
      <c r="M178" s="41">
        <v>1.3690839999999999E-2</v>
      </c>
      <c r="N178" s="48">
        <f t="shared" si="29"/>
        <v>-1.7597480719794343E-3</v>
      </c>
      <c r="O178" s="48">
        <f t="shared" si="30"/>
        <v>-1.3690839999999999E-2</v>
      </c>
      <c r="P178" s="48">
        <f t="shared" si="31"/>
        <v>1.7597480719794343E-3</v>
      </c>
      <c r="Q178" s="48">
        <f t="shared" si="32"/>
        <v>1.3690839999999999E-2</v>
      </c>
      <c r="R178" s="48">
        <v>0</v>
      </c>
      <c r="S178" s="49">
        <v>100</v>
      </c>
      <c r="T178" s="34" t="s">
        <v>516</v>
      </c>
    </row>
    <row r="179" spans="1:20" ht="30" x14ac:dyDescent="0.25">
      <c r="A179" s="20" t="s">
        <v>20</v>
      </c>
      <c r="B179" s="26" t="s">
        <v>359</v>
      </c>
      <c r="C179" s="22" t="s">
        <v>363</v>
      </c>
      <c r="D179" s="41">
        <v>0</v>
      </c>
      <c r="E179" s="41">
        <v>0</v>
      </c>
      <c r="F179" s="41">
        <v>0</v>
      </c>
      <c r="G179" s="48">
        <v>0</v>
      </c>
      <c r="H179" s="41">
        <f t="shared" si="27"/>
        <v>0</v>
      </c>
      <c r="I179" s="48">
        <f t="shared" si="28"/>
        <v>0</v>
      </c>
      <c r="J179" s="48">
        <v>0</v>
      </c>
      <c r="K179" s="41">
        <v>0</v>
      </c>
      <c r="L179" s="48">
        <f t="shared" si="35"/>
        <v>1.4400257069408738E-3</v>
      </c>
      <c r="M179" s="41">
        <v>1.1203399999999999E-2</v>
      </c>
      <c r="N179" s="48">
        <f t="shared" si="29"/>
        <v>-1.4400257069408738E-3</v>
      </c>
      <c r="O179" s="48">
        <f t="shared" si="30"/>
        <v>-1.1203399999999999E-2</v>
      </c>
      <c r="P179" s="48">
        <f t="shared" si="31"/>
        <v>1.4400257069408738E-3</v>
      </c>
      <c r="Q179" s="48">
        <f t="shared" si="32"/>
        <v>1.1203399999999999E-2</v>
      </c>
      <c r="R179" s="48">
        <v>0</v>
      </c>
      <c r="S179" s="49">
        <v>100</v>
      </c>
      <c r="T179" s="34" t="s">
        <v>516</v>
      </c>
    </row>
    <row r="180" spans="1:20" ht="30" x14ac:dyDescent="0.25">
      <c r="A180" s="20" t="s">
        <v>20</v>
      </c>
      <c r="B180" s="26" t="s">
        <v>360</v>
      </c>
      <c r="C180" s="22" t="s">
        <v>364</v>
      </c>
      <c r="D180" s="41">
        <v>0</v>
      </c>
      <c r="E180" s="41">
        <v>0</v>
      </c>
      <c r="F180" s="41">
        <v>0</v>
      </c>
      <c r="G180" s="48">
        <v>0</v>
      </c>
      <c r="H180" s="41">
        <f t="shared" si="27"/>
        <v>0</v>
      </c>
      <c r="I180" s="48">
        <f t="shared" si="28"/>
        <v>0</v>
      </c>
      <c r="J180" s="48">
        <v>0</v>
      </c>
      <c r="K180" s="41">
        <v>0</v>
      </c>
      <c r="L180" s="48">
        <f t="shared" si="35"/>
        <v>4.0474948586118244E-3</v>
      </c>
      <c r="M180" s="41">
        <v>3.1489509999999998E-2</v>
      </c>
      <c r="N180" s="48">
        <f t="shared" si="29"/>
        <v>-4.0474948586118244E-3</v>
      </c>
      <c r="O180" s="48">
        <f t="shared" si="30"/>
        <v>-3.1489509999999998E-2</v>
      </c>
      <c r="P180" s="48">
        <f t="shared" si="31"/>
        <v>4.0474948586118244E-3</v>
      </c>
      <c r="Q180" s="48">
        <f t="shared" si="32"/>
        <v>3.1489509999999998E-2</v>
      </c>
      <c r="R180" s="48">
        <v>0</v>
      </c>
      <c r="S180" s="49">
        <v>100</v>
      </c>
      <c r="T180" s="34" t="s">
        <v>516</v>
      </c>
    </row>
    <row r="181" spans="1:20" ht="30" x14ac:dyDescent="0.25">
      <c r="A181" s="20" t="s">
        <v>20</v>
      </c>
      <c r="B181" s="26" t="s">
        <v>361</v>
      </c>
      <c r="C181" s="22" t="s">
        <v>365</v>
      </c>
      <c r="D181" s="41">
        <v>0</v>
      </c>
      <c r="E181" s="41">
        <v>0</v>
      </c>
      <c r="F181" s="41">
        <v>0</v>
      </c>
      <c r="G181" s="48">
        <v>0</v>
      </c>
      <c r="H181" s="41">
        <f t="shared" si="27"/>
        <v>0</v>
      </c>
      <c r="I181" s="48">
        <f t="shared" si="28"/>
        <v>0</v>
      </c>
      <c r="J181" s="48">
        <v>0</v>
      </c>
      <c r="K181" s="41">
        <v>0</v>
      </c>
      <c r="L181" s="48">
        <f t="shared" si="35"/>
        <v>1.8621748071979433E-3</v>
      </c>
      <c r="M181" s="41">
        <v>1.4487719999999999E-2</v>
      </c>
      <c r="N181" s="48">
        <f t="shared" si="29"/>
        <v>-1.8621748071979433E-3</v>
      </c>
      <c r="O181" s="48">
        <f t="shared" si="30"/>
        <v>-1.4487719999999999E-2</v>
      </c>
      <c r="P181" s="48">
        <f t="shared" si="31"/>
        <v>1.8621748071979433E-3</v>
      </c>
      <c r="Q181" s="48">
        <f t="shared" si="32"/>
        <v>1.4487719999999999E-2</v>
      </c>
      <c r="R181" s="48">
        <v>0</v>
      </c>
      <c r="S181" s="49">
        <v>100</v>
      </c>
      <c r="T181" s="34" t="s">
        <v>516</v>
      </c>
    </row>
    <row r="182" spans="1:20" ht="30" x14ac:dyDescent="0.25">
      <c r="A182" s="20" t="s">
        <v>20</v>
      </c>
      <c r="B182" s="26" t="s">
        <v>688</v>
      </c>
      <c r="C182" s="22" t="s">
        <v>689</v>
      </c>
      <c r="D182" s="41">
        <v>0</v>
      </c>
      <c r="E182" s="41">
        <v>0</v>
      </c>
      <c r="F182" s="41">
        <v>0</v>
      </c>
      <c r="G182" s="48">
        <v>0</v>
      </c>
      <c r="H182" s="41">
        <f t="shared" si="27"/>
        <v>0</v>
      </c>
      <c r="I182" s="48">
        <f t="shared" si="28"/>
        <v>0</v>
      </c>
      <c r="J182" s="48">
        <v>0</v>
      </c>
      <c r="K182" s="41">
        <v>0</v>
      </c>
      <c r="L182" s="48">
        <f t="shared" si="35"/>
        <v>3.0204280205655526E-3</v>
      </c>
      <c r="M182" s="41">
        <v>2.3498930000000001E-2</v>
      </c>
      <c r="N182" s="48">
        <f t="shared" si="29"/>
        <v>-3.0204280205655526E-3</v>
      </c>
      <c r="O182" s="48">
        <f t="shared" si="30"/>
        <v>-2.3498930000000001E-2</v>
      </c>
      <c r="P182" s="48">
        <f t="shared" si="31"/>
        <v>3.0204280205655526E-3</v>
      </c>
      <c r="Q182" s="48">
        <f t="shared" si="32"/>
        <v>2.3498930000000001E-2</v>
      </c>
      <c r="R182" s="48">
        <v>0</v>
      </c>
      <c r="S182" s="49">
        <v>100</v>
      </c>
      <c r="T182" s="34" t="s">
        <v>516</v>
      </c>
    </row>
    <row r="183" spans="1:20" ht="30" x14ac:dyDescent="0.25">
      <c r="A183" s="20" t="s">
        <v>20</v>
      </c>
      <c r="B183" s="26" t="s">
        <v>690</v>
      </c>
      <c r="C183" s="22" t="s">
        <v>691</v>
      </c>
      <c r="D183" s="41">
        <v>0</v>
      </c>
      <c r="E183" s="41">
        <v>0</v>
      </c>
      <c r="F183" s="41">
        <v>0</v>
      </c>
      <c r="G183" s="48">
        <v>0</v>
      </c>
      <c r="H183" s="41">
        <f t="shared" si="27"/>
        <v>0</v>
      </c>
      <c r="I183" s="48">
        <f t="shared" si="28"/>
        <v>0</v>
      </c>
      <c r="J183" s="48">
        <v>0</v>
      </c>
      <c r="K183" s="41">
        <v>0</v>
      </c>
      <c r="L183" s="48">
        <f t="shared" si="35"/>
        <v>1.0783428020565552E-2</v>
      </c>
      <c r="M183" s="41">
        <v>8.3895070000000002E-2</v>
      </c>
      <c r="N183" s="48">
        <f t="shared" si="29"/>
        <v>-1.0783428020565552E-2</v>
      </c>
      <c r="O183" s="48">
        <f t="shared" si="30"/>
        <v>-8.3895070000000002E-2</v>
      </c>
      <c r="P183" s="48">
        <f t="shared" si="31"/>
        <v>1.0783428020565552E-2</v>
      </c>
      <c r="Q183" s="48">
        <f t="shared" si="32"/>
        <v>8.3895070000000002E-2</v>
      </c>
      <c r="R183" s="48">
        <v>0</v>
      </c>
      <c r="S183" s="49">
        <v>100</v>
      </c>
      <c r="T183" s="34" t="s">
        <v>516</v>
      </c>
    </row>
    <row r="184" spans="1:20" ht="30" x14ac:dyDescent="0.25">
      <c r="A184" s="20" t="s">
        <v>20</v>
      </c>
      <c r="B184" s="26" t="s">
        <v>692</v>
      </c>
      <c r="C184" s="22" t="s">
        <v>693</v>
      </c>
      <c r="D184" s="41">
        <v>0</v>
      </c>
      <c r="E184" s="41">
        <v>0</v>
      </c>
      <c r="F184" s="41">
        <v>0</v>
      </c>
      <c r="G184" s="48">
        <v>0</v>
      </c>
      <c r="H184" s="41">
        <f t="shared" si="27"/>
        <v>0</v>
      </c>
      <c r="I184" s="48">
        <f t="shared" si="28"/>
        <v>0</v>
      </c>
      <c r="J184" s="48">
        <v>0</v>
      </c>
      <c r="K184" s="41">
        <v>0</v>
      </c>
      <c r="L184" s="48">
        <f t="shared" si="35"/>
        <v>1.2130526992287917E-3</v>
      </c>
      <c r="M184" s="41">
        <v>9.4375499999999994E-3</v>
      </c>
      <c r="N184" s="48">
        <f t="shared" si="29"/>
        <v>-1.2130526992287917E-3</v>
      </c>
      <c r="O184" s="48">
        <f t="shared" si="30"/>
        <v>-9.4375499999999994E-3</v>
      </c>
      <c r="P184" s="48">
        <f t="shared" si="31"/>
        <v>1.2130526992287917E-3</v>
      </c>
      <c r="Q184" s="48">
        <f t="shared" si="32"/>
        <v>9.4375499999999994E-3</v>
      </c>
      <c r="R184" s="48">
        <v>0</v>
      </c>
      <c r="S184" s="49">
        <v>100</v>
      </c>
      <c r="T184" s="34" t="s">
        <v>516</v>
      </c>
    </row>
    <row r="185" spans="1:20" ht="30" x14ac:dyDescent="0.25">
      <c r="A185" s="20" t="s">
        <v>20</v>
      </c>
      <c r="B185" s="26" t="s">
        <v>288</v>
      </c>
      <c r="C185" s="22" t="s">
        <v>289</v>
      </c>
      <c r="D185" s="41">
        <v>0</v>
      </c>
      <c r="E185" s="41">
        <v>0</v>
      </c>
      <c r="F185" s="41">
        <v>0</v>
      </c>
      <c r="G185" s="48">
        <v>0</v>
      </c>
      <c r="H185" s="41">
        <f t="shared" si="27"/>
        <v>0</v>
      </c>
      <c r="I185" s="48">
        <f t="shared" si="28"/>
        <v>0</v>
      </c>
      <c r="J185" s="48">
        <v>0</v>
      </c>
      <c r="K185" s="41">
        <v>0</v>
      </c>
      <c r="L185" s="48">
        <f t="shared" si="35"/>
        <v>6.5175475578406169E-3</v>
      </c>
      <c r="M185" s="41">
        <v>5.0706519999999998E-2</v>
      </c>
      <c r="N185" s="48">
        <f t="shared" si="29"/>
        <v>-6.5175475578406169E-3</v>
      </c>
      <c r="O185" s="48">
        <f t="shared" si="30"/>
        <v>-5.0706519999999998E-2</v>
      </c>
      <c r="P185" s="48">
        <f t="shared" si="31"/>
        <v>6.5175475578406169E-3</v>
      </c>
      <c r="Q185" s="48">
        <f t="shared" si="32"/>
        <v>5.0706519999999998E-2</v>
      </c>
      <c r="R185" s="48">
        <v>0</v>
      </c>
      <c r="S185" s="49">
        <v>100</v>
      </c>
      <c r="T185" s="34" t="s">
        <v>516</v>
      </c>
    </row>
    <row r="186" spans="1:20" ht="30" x14ac:dyDescent="0.25">
      <c r="A186" s="20" t="s">
        <v>20</v>
      </c>
      <c r="B186" s="26" t="s">
        <v>286</v>
      </c>
      <c r="C186" s="22" t="s">
        <v>287</v>
      </c>
      <c r="D186" s="41">
        <v>0</v>
      </c>
      <c r="E186" s="41">
        <v>0</v>
      </c>
      <c r="F186" s="41">
        <v>0</v>
      </c>
      <c r="G186" s="48">
        <v>0</v>
      </c>
      <c r="H186" s="41">
        <f t="shared" si="27"/>
        <v>0</v>
      </c>
      <c r="I186" s="48">
        <f t="shared" si="28"/>
        <v>0</v>
      </c>
      <c r="J186" s="48">
        <v>0</v>
      </c>
      <c r="K186" s="41">
        <v>0</v>
      </c>
      <c r="L186" s="48">
        <f t="shared" si="35"/>
        <v>2.9289267352185086E-3</v>
      </c>
      <c r="M186" s="41">
        <v>2.2787049999999996E-2</v>
      </c>
      <c r="N186" s="48">
        <f t="shared" si="29"/>
        <v>-2.9289267352185086E-3</v>
      </c>
      <c r="O186" s="48">
        <f t="shared" si="30"/>
        <v>-2.2787049999999996E-2</v>
      </c>
      <c r="P186" s="48">
        <f t="shared" si="31"/>
        <v>2.9289267352185086E-3</v>
      </c>
      <c r="Q186" s="48">
        <f t="shared" si="32"/>
        <v>2.2787049999999996E-2</v>
      </c>
      <c r="R186" s="48">
        <v>0</v>
      </c>
      <c r="S186" s="49">
        <v>100</v>
      </c>
      <c r="T186" s="34" t="s">
        <v>516</v>
      </c>
    </row>
    <row r="187" spans="1:20" ht="30" x14ac:dyDescent="0.25">
      <c r="A187" s="17" t="s">
        <v>20</v>
      </c>
      <c r="B187" s="24" t="s">
        <v>121</v>
      </c>
      <c r="C187" s="19" t="s">
        <v>122</v>
      </c>
      <c r="D187" s="41">
        <v>0.98929</v>
      </c>
      <c r="E187" s="41">
        <v>7.2810079999999999</v>
      </c>
      <c r="F187" s="41">
        <v>0</v>
      </c>
      <c r="G187" s="48">
        <v>0</v>
      </c>
      <c r="H187" s="41">
        <f t="shared" si="27"/>
        <v>0.98929</v>
      </c>
      <c r="I187" s="48">
        <f t="shared" si="28"/>
        <v>7.2810079999999999</v>
      </c>
      <c r="J187" s="48">
        <v>0</v>
      </c>
      <c r="K187" s="41">
        <v>7.2810079999999999</v>
      </c>
      <c r="L187" s="48">
        <f t="shared" si="35"/>
        <v>0</v>
      </c>
      <c r="M187" s="41">
        <v>0</v>
      </c>
      <c r="N187" s="48">
        <f t="shared" si="29"/>
        <v>0.98929</v>
      </c>
      <c r="O187" s="48">
        <f t="shared" si="30"/>
        <v>7.2810079999999999</v>
      </c>
      <c r="P187" s="48">
        <f t="shared" si="31"/>
        <v>0</v>
      </c>
      <c r="Q187" s="48">
        <f t="shared" si="32"/>
        <v>-7.2810079999999999</v>
      </c>
      <c r="R187" s="48">
        <v>0</v>
      </c>
      <c r="S187" s="49">
        <v>100</v>
      </c>
      <c r="T187" s="55" t="s">
        <v>495</v>
      </c>
    </row>
    <row r="188" spans="1:20" ht="30" x14ac:dyDescent="0.25">
      <c r="A188" s="17" t="s">
        <v>20</v>
      </c>
      <c r="B188" s="24" t="s">
        <v>366</v>
      </c>
      <c r="C188" s="19" t="s">
        <v>344</v>
      </c>
      <c r="D188" s="41">
        <v>0</v>
      </c>
      <c r="E188" s="41">
        <v>0</v>
      </c>
      <c r="F188" s="41">
        <v>0</v>
      </c>
      <c r="G188" s="48">
        <v>0</v>
      </c>
      <c r="H188" s="41">
        <f t="shared" si="27"/>
        <v>0</v>
      </c>
      <c r="I188" s="48">
        <f t="shared" si="28"/>
        <v>0</v>
      </c>
      <c r="J188" s="48">
        <v>0</v>
      </c>
      <c r="K188" s="41">
        <v>0</v>
      </c>
      <c r="L188" s="48">
        <f t="shared" si="35"/>
        <v>0.10902667866323905</v>
      </c>
      <c r="M188" s="41">
        <v>0.84822755999999988</v>
      </c>
      <c r="N188" s="48">
        <f t="shared" si="29"/>
        <v>-0.10902667866323905</v>
      </c>
      <c r="O188" s="48">
        <f t="shared" si="30"/>
        <v>-0.84822755999999988</v>
      </c>
      <c r="P188" s="48">
        <f t="shared" si="31"/>
        <v>0.10902667866323905</v>
      </c>
      <c r="Q188" s="48">
        <f t="shared" si="32"/>
        <v>0.84822755999999988</v>
      </c>
      <c r="R188" s="48">
        <v>0</v>
      </c>
      <c r="S188" s="49">
        <v>100</v>
      </c>
      <c r="T188" s="55" t="s">
        <v>495</v>
      </c>
    </row>
    <row r="189" spans="1:20" ht="30" x14ac:dyDescent="0.25">
      <c r="A189" s="17" t="s">
        <v>20</v>
      </c>
      <c r="B189" s="24" t="s">
        <v>367</v>
      </c>
      <c r="C189" s="19" t="s">
        <v>345</v>
      </c>
      <c r="D189" s="41">
        <v>0</v>
      </c>
      <c r="E189" s="41">
        <v>0</v>
      </c>
      <c r="F189" s="41">
        <v>0</v>
      </c>
      <c r="G189" s="48">
        <v>0</v>
      </c>
      <c r="H189" s="41">
        <f t="shared" si="27"/>
        <v>0</v>
      </c>
      <c r="I189" s="48">
        <f t="shared" si="28"/>
        <v>0</v>
      </c>
      <c r="J189" s="48">
        <v>0</v>
      </c>
      <c r="K189" s="41">
        <v>0</v>
      </c>
      <c r="L189" s="48">
        <f t="shared" si="35"/>
        <v>0.10847989331619537</v>
      </c>
      <c r="M189" s="41">
        <v>0.84397356999999995</v>
      </c>
      <c r="N189" s="48">
        <f t="shared" si="29"/>
        <v>-0.10847989331619537</v>
      </c>
      <c r="O189" s="48">
        <f t="shared" si="30"/>
        <v>-0.84397356999999995</v>
      </c>
      <c r="P189" s="48">
        <f t="shared" si="31"/>
        <v>0.10847989331619537</v>
      </c>
      <c r="Q189" s="48">
        <f t="shared" si="32"/>
        <v>0.84397356999999995</v>
      </c>
      <c r="R189" s="48">
        <v>0</v>
      </c>
      <c r="S189" s="49">
        <v>100</v>
      </c>
      <c r="T189" s="55" t="s">
        <v>495</v>
      </c>
    </row>
    <row r="190" spans="1:20" ht="30" x14ac:dyDescent="0.25">
      <c r="A190" s="17" t="s">
        <v>20</v>
      </c>
      <c r="B190" s="24" t="s">
        <v>368</v>
      </c>
      <c r="C190" s="19" t="s">
        <v>346</v>
      </c>
      <c r="D190" s="41">
        <v>0</v>
      </c>
      <c r="E190" s="41">
        <v>0</v>
      </c>
      <c r="F190" s="41">
        <v>0</v>
      </c>
      <c r="G190" s="48">
        <v>0</v>
      </c>
      <c r="H190" s="41">
        <f t="shared" si="27"/>
        <v>0</v>
      </c>
      <c r="I190" s="48">
        <f t="shared" si="28"/>
        <v>0</v>
      </c>
      <c r="J190" s="48">
        <v>0</v>
      </c>
      <c r="K190" s="41">
        <v>0</v>
      </c>
      <c r="L190" s="48">
        <f t="shared" si="35"/>
        <v>0.10864168380462726</v>
      </c>
      <c r="M190" s="41">
        <v>0.84523230000000005</v>
      </c>
      <c r="N190" s="48">
        <f t="shared" si="29"/>
        <v>-0.10864168380462726</v>
      </c>
      <c r="O190" s="48">
        <f t="shared" si="30"/>
        <v>-0.84523230000000005</v>
      </c>
      <c r="P190" s="48">
        <f t="shared" si="31"/>
        <v>0.10864168380462726</v>
      </c>
      <c r="Q190" s="48">
        <f t="shared" si="32"/>
        <v>0.84523230000000005</v>
      </c>
      <c r="R190" s="48">
        <v>0</v>
      </c>
      <c r="S190" s="49">
        <v>100</v>
      </c>
      <c r="T190" s="55" t="s">
        <v>495</v>
      </c>
    </row>
    <row r="191" spans="1:20" ht="30" x14ac:dyDescent="0.25">
      <c r="A191" s="17" t="s">
        <v>20</v>
      </c>
      <c r="B191" s="24" t="s">
        <v>369</v>
      </c>
      <c r="C191" s="19" t="s">
        <v>347</v>
      </c>
      <c r="D191" s="41">
        <v>0</v>
      </c>
      <c r="E191" s="41">
        <v>0</v>
      </c>
      <c r="F191" s="41">
        <v>0</v>
      </c>
      <c r="G191" s="48">
        <v>0</v>
      </c>
      <c r="H191" s="41">
        <f t="shared" si="27"/>
        <v>0</v>
      </c>
      <c r="I191" s="48">
        <f t="shared" si="28"/>
        <v>0</v>
      </c>
      <c r="J191" s="48">
        <v>0</v>
      </c>
      <c r="K191" s="41">
        <v>0</v>
      </c>
      <c r="L191" s="48">
        <f t="shared" si="35"/>
        <v>0.10861480205655527</v>
      </c>
      <c r="M191" s="41">
        <v>0.84502316</v>
      </c>
      <c r="N191" s="48">
        <f t="shared" si="29"/>
        <v>-0.10861480205655527</v>
      </c>
      <c r="O191" s="48">
        <f t="shared" si="30"/>
        <v>-0.84502316</v>
      </c>
      <c r="P191" s="48">
        <f t="shared" si="31"/>
        <v>0.10861480205655527</v>
      </c>
      <c r="Q191" s="48">
        <f t="shared" si="32"/>
        <v>0.84502316</v>
      </c>
      <c r="R191" s="48">
        <v>0</v>
      </c>
      <c r="S191" s="49">
        <v>100</v>
      </c>
      <c r="T191" s="55" t="s">
        <v>495</v>
      </c>
    </row>
    <row r="192" spans="1:20" ht="30" x14ac:dyDescent="0.25">
      <c r="A192" s="17" t="s">
        <v>20</v>
      </c>
      <c r="B192" s="24" t="s">
        <v>370</v>
      </c>
      <c r="C192" s="19" t="s">
        <v>348</v>
      </c>
      <c r="D192" s="41">
        <v>0</v>
      </c>
      <c r="E192" s="41">
        <v>0</v>
      </c>
      <c r="F192" s="41">
        <v>0</v>
      </c>
      <c r="G192" s="48">
        <v>0</v>
      </c>
      <c r="H192" s="41">
        <f t="shared" si="27"/>
        <v>0</v>
      </c>
      <c r="I192" s="48">
        <f t="shared" si="28"/>
        <v>0</v>
      </c>
      <c r="J192" s="48">
        <v>0</v>
      </c>
      <c r="K192" s="41">
        <v>0</v>
      </c>
      <c r="L192" s="48">
        <f t="shared" si="35"/>
        <v>0.10857563624678664</v>
      </c>
      <c r="M192" s="41">
        <v>0.84471845000000001</v>
      </c>
      <c r="N192" s="48">
        <f t="shared" si="29"/>
        <v>-0.10857563624678664</v>
      </c>
      <c r="O192" s="48">
        <f t="shared" si="30"/>
        <v>-0.84471845000000001</v>
      </c>
      <c r="P192" s="48">
        <f t="shared" si="31"/>
        <v>0.10857563624678664</v>
      </c>
      <c r="Q192" s="48">
        <f t="shared" si="32"/>
        <v>0.84471845000000001</v>
      </c>
      <c r="R192" s="48">
        <v>0</v>
      </c>
      <c r="S192" s="49">
        <v>100</v>
      </c>
      <c r="T192" s="55" t="s">
        <v>495</v>
      </c>
    </row>
    <row r="193" spans="1:20" ht="30" x14ac:dyDescent="0.25">
      <c r="A193" s="17" t="s">
        <v>20</v>
      </c>
      <c r="B193" s="24" t="s">
        <v>371</v>
      </c>
      <c r="C193" s="19" t="s">
        <v>349</v>
      </c>
      <c r="D193" s="41">
        <v>0</v>
      </c>
      <c r="E193" s="41">
        <v>0</v>
      </c>
      <c r="F193" s="41">
        <v>0</v>
      </c>
      <c r="G193" s="48">
        <v>0</v>
      </c>
      <c r="H193" s="41">
        <f t="shared" si="27"/>
        <v>0</v>
      </c>
      <c r="I193" s="48">
        <f t="shared" si="28"/>
        <v>0</v>
      </c>
      <c r="J193" s="48">
        <v>0</v>
      </c>
      <c r="K193" s="41">
        <v>0</v>
      </c>
      <c r="L193" s="48">
        <f t="shared" si="35"/>
        <v>9.025497814910026E-2</v>
      </c>
      <c r="M193" s="41">
        <v>0.70218373000000001</v>
      </c>
      <c r="N193" s="48">
        <f t="shared" si="29"/>
        <v>-9.025497814910026E-2</v>
      </c>
      <c r="O193" s="48">
        <f t="shared" si="30"/>
        <v>-0.70218373000000001</v>
      </c>
      <c r="P193" s="48">
        <f t="shared" si="31"/>
        <v>9.025497814910026E-2</v>
      </c>
      <c r="Q193" s="48">
        <f t="shared" si="32"/>
        <v>0.70218373000000001</v>
      </c>
      <c r="R193" s="48">
        <v>0</v>
      </c>
      <c r="S193" s="49">
        <v>100</v>
      </c>
      <c r="T193" s="55" t="s">
        <v>495</v>
      </c>
    </row>
    <row r="194" spans="1:20" ht="30" x14ac:dyDescent="0.25">
      <c r="A194" s="17" t="s">
        <v>20</v>
      </c>
      <c r="B194" s="24" t="s">
        <v>372</v>
      </c>
      <c r="C194" s="19" t="s">
        <v>350</v>
      </c>
      <c r="D194" s="41">
        <v>0</v>
      </c>
      <c r="E194" s="41">
        <v>0</v>
      </c>
      <c r="F194" s="41">
        <v>0</v>
      </c>
      <c r="G194" s="48">
        <v>0</v>
      </c>
      <c r="H194" s="41">
        <f t="shared" si="27"/>
        <v>0</v>
      </c>
      <c r="I194" s="48">
        <f t="shared" si="28"/>
        <v>0</v>
      </c>
      <c r="J194" s="48">
        <v>0</v>
      </c>
      <c r="K194" s="41">
        <v>0</v>
      </c>
      <c r="L194" s="48">
        <f t="shared" si="35"/>
        <v>0.10857563624678664</v>
      </c>
      <c r="M194" s="41">
        <v>0.84471845000000001</v>
      </c>
      <c r="N194" s="48">
        <f t="shared" si="29"/>
        <v>-0.10857563624678664</v>
      </c>
      <c r="O194" s="48">
        <f t="shared" si="30"/>
        <v>-0.84471845000000001</v>
      </c>
      <c r="P194" s="48">
        <f t="shared" si="31"/>
        <v>0.10857563624678664</v>
      </c>
      <c r="Q194" s="48">
        <f t="shared" si="32"/>
        <v>0.84471845000000001</v>
      </c>
      <c r="R194" s="48">
        <v>0</v>
      </c>
      <c r="S194" s="49">
        <v>100</v>
      </c>
      <c r="T194" s="55" t="s">
        <v>495</v>
      </c>
    </row>
    <row r="195" spans="1:20" ht="30" x14ac:dyDescent="0.25">
      <c r="A195" s="17" t="s">
        <v>20</v>
      </c>
      <c r="B195" s="24" t="s">
        <v>373</v>
      </c>
      <c r="C195" s="19" t="s">
        <v>351</v>
      </c>
      <c r="D195" s="41">
        <v>0</v>
      </c>
      <c r="E195" s="41">
        <v>0</v>
      </c>
      <c r="F195" s="41">
        <v>0</v>
      </c>
      <c r="G195" s="48">
        <v>0</v>
      </c>
      <c r="H195" s="41">
        <f t="shared" si="27"/>
        <v>0</v>
      </c>
      <c r="I195" s="48">
        <f t="shared" si="28"/>
        <v>0</v>
      </c>
      <c r="J195" s="48">
        <v>0</v>
      </c>
      <c r="K195" s="41">
        <v>0</v>
      </c>
      <c r="L195" s="48">
        <f t="shared" si="35"/>
        <v>9.0285587403598974E-2</v>
      </c>
      <c r="M195" s="41">
        <v>0.70242187</v>
      </c>
      <c r="N195" s="48">
        <f t="shared" si="29"/>
        <v>-9.0285587403598974E-2</v>
      </c>
      <c r="O195" s="48">
        <f t="shared" si="30"/>
        <v>-0.70242187</v>
      </c>
      <c r="P195" s="48">
        <f t="shared" si="31"/>
        <v>9.0285587403598974E-2</v>
      </c>
      <c r="Q195" s="48">
        <f t="shared" si="32"/>
        <v>0.70242187</v>
      </c>
      <c r="R195" s="48">
        <v>0</v>
      </c>
      <c r="S195" s="49">
        <v>100</v>
      </c>
      <c r="T195" s="55" t="s">
        <v>495</v>
      </c>
    </row>
    <row r="196" spans="1:20" ht="30" x14ac:dyDescent="0.25">
      <c r="A196" s="17" t="s">
        <v>20</v>
      </c>
      <c r="B196" s="24" t="s">
        <v>374</v>
      </c>
      <c r="C196" s="19" t="s">
        <v>352</v>
      </c>
      <c r="D196" s="41">
        <v>0</v>
      </c>
      <c r="E196" s="41">
        <v>0</v>
      </c>
      <c r="F196" s="41">
        <v>0</v>
      </c>
      <c r="G196" s="48">
        <v>0</v>
      </c>
      <c r="H196" s="41">
        <f t="shared" si="27"/>
        <v>0</v>
      </c>
      <c r="I196" s="48">
        <f t="shared" si="28"/>
        <v>0</v>
      </c>
      <c r="J196" s="48">
        <v>0</v>
      </c>
      <c r="K196" s="41">
        <v>0</v>
      </c>
      <c r="L196" s="48">
        <f t="shared" si="35"/>
        <v>9.0798434447300777E-2</v>
      </c>
      <c r="M196" s="41">
        <v>0.70641182000000002</v>
      </c>
      <c r="N196" s="48">
        <f t="shared" si="29"/>
        <v>-9.0798434447300777E-2</v>
      </c>
      <c r="O196" s="48">
        <f t="shared" si="30"/>
        <v>-0.70641182000000002</v>
      </c>
      <c r="P196" s="48">
        <f t="shared" si="31"/>
        <v>9.0798434447300777E-2</v>
      </c>
      <c r="Q196" s="48">
        <f t="shared" si="32"/>
        <v>0.70641182000000002</v>
      </c>
      <c r="R196" s="48">
        <v>0</v>
      </c>
      <c r="S196" s="49">
        <v>100</v>
      </c>
      <c r="T196" s="55" t="s">
        <v>495</v>
      </c>
    </row>
    <row r="197" spans="1:20" ht="30" x14ac:dyDescent="0.25">
      <c r="A197" s="17" t="s">
        <v>20</v>
      </c>
      <c r="B197" s="24" t="s">
        <v>375</v>
      </c>
      <c r="C197" s="19" t="s">
        <v>353</v>
      </c>
      <c r="D197" s="41">
        <v>0</v>
      </c>
      <c r="E197" s="41">
        <v>0</v>
      </c>
      <c r="F197" s="41">
        <v>0</v>
      </c>
      <c r="G197" s="48">
        <v>0</v>
      </c>
      <c r="H197" s="41">
        <f t="shared" si="27"/>
        <v>0</v>
      </c>
      <c r="I197" s="48">
        <f t="shared" si="28"/>
        <v>0</v>
      </c>
      <c r="J197" s="48">
        <v>0</v>
      </c>
      <c r="K197" s="41">
        <v>0</v>
      </c>
      <c r="L197" s="48">
        <f t="shared" si="35"/>
        <v>5.0766812339331623E-3</v>
      </c>
      <c r="M197" s="41">
        <v>3.9496580000000003E-2</v>
      </c>
      <c r="N197" s="48">
        <f t="shared" si="29"/>
        <v>-5.0766812339331623E-3</v>
      </c>
      <c r="O197" s="48">
        <f t="shared" si="30"/>
        <v>-3.9496580000000003E-2</v>
      </c>
      <c r="P197" s="48">
        <f t="shared" si="31"/>
        <v>5.0766812339331623E-3</v>
      </c>
      <c r="Q197" s="48">
        <f t="shared" si="32"/>
        <v>3.9496580000000003E-2</v>
      </c>
      <c r="R197" s="48">
        <v>0</v>
      </c>
      <c r="S197" s="49">
        <v>100</v>
      </c>
      <c r="T197" s="55" t="s">
        <v>495</v>
      </c>
    </row>
    <row r="198" spans="1:20" ht="30" x14ac:dyDescent="0.25">
      <c r="A198" s="17" t="s">
        <v>20</v>
      </c>
      <c r="B198" s="24" t="s">
        <v>376</v>
      </c>
      <c r="C198" s="19" t="s">
        <v>354</v>
      </c>
      <c r="D198" s="41">
        <v>0</v>
      </c>
      <c r="E198" s="41">
        <v>0</v>
      </c>
      <c r="F198" s="41">
        <v>0</v>
      </c>
      <c r="G198" s="48">
        <v>0</v>
      </c>
      <c r="H198" s="41">
        <f t="shared" si="27"/>
        <v>0</v>
      </c>
      <c r="I198" s="48">
        <f t="shared" si="28"/>
        <v>0</v>
      </c>
      <c r="J198" s="48">
        <v>0</v>
      </c>
      <c r="K198" s="41">
        <v>0</v>
      </c>
      <c r="L198" s="48">
        <f t="shared" si="35"/>
        <v>4.21656940874036E-3</v>
      </c>
      <c r="M198" s="41">
        <v>3.280491E-2</v>
      </c>
      <c r="N198" s="48">
        <f t="shared" si="29"/>
        <v>-4.21656940874036E-3</v>
      </c>
      <c r="O198" s="48">
        <f t="shared" si="30"/>
        <v>-3.280491E-2</v>
      </c>
      <c r="P198" s="48">
        <f t="shared" si="31"/>
        <v>4.21656940874036E-3</v>
      </c>
      <c r="Q198" s="48">
        <f t="shared" si="32"/>
        <v>3.280491E-2</v>
      </c>
      <c r="R198" s="48">
        <v>0</v>
      </c>
      <c r="S198" s="49">
        <v>100</v>
      </c>
      <c r="T198" s="55" t="s">
        <v>495</v>
      </c>
    </row>
    <row r="199" spans="1:20" ht="30" x14ac:dyDescent="0.25">
      <c r="A199" s="17" t="s">
        <v>20</v>
      </c>
      <c r="B199" s="24" t="s">
        <v>377</v>
      </c>
      <c r="C199" s="19" t="s">
        <v>355</v>
      </c>
      <c r="D199" s="41">
        <v>0</v>
      </c>
      <c r="E199" s="41">
        <v>0</v>
      </c>
      <c r="F199" s="41">
        <v>0</v>
      </c>
      <c r="G199" s="48">
        <v>0</v>
      </c>
      <c r="H199" s="41">
        <f t="shared" si="27"/>
        <v>0</v>
      </c>
      <c r="I199" s="48">
        <f t="shared" si="28"/>
        <v>0</v>
      </c>
      <c r="J199" s="48">
        <v>0</v>
      </c>
      <c r="K199" s="41">
        <v>0</v>
      </c>
      <c r="L199" s="48">
        <f t="shared" si="35"/>
        <v>4.5933933161953714E-3</v>
      </c>
      <c r="M199" s="41">
        <v>3.5736599999999993E-2</v>
      </c>
      <c r="N199" s="48">
        <f t="shared" si="29"/>
        <v>-4.5933933161953714E-3</v>
      </c>
      <c r="O199" s="48">
        <f t="shared" si="30"/>
        <v>-3.5736599999999993E-2</v>
      </c>
      <c r="P199" s="48">
        <f t="shared" si="31"/>
        <v>4.5933933161953714E-3</v>
      </c>
      <c r="Q199" s="48">
        <f t="shared" si="32"/>
        <v>3.5736599999999993E-2</v>
      </c>
      <c r="R199" s="48">
        <v>0</v>
      </c>
      <c r="S199" s="49">
        <v>100</v>
      </c>
      <c r="T199" s="55" t="s">
        <v>495</v>
      </c>
    </row>
    <row r="200" spans="1:20" ht="30" x14ac:dyDescent="0.25">
      <c r="A200" s="17" t="s">
        <v>20</v>
      </c>
      <c r="B200" s="24" t="s">
        <v>378</v>
      </c>
      <c r="C200" s="19" t="s">
        <v>356</v>
      </c>
      <c r="D200" s="41">
        <v>0</v>
      </c>
      <c r="E200" s="41">
        <v>0</v>
      </c>
      <c r="F200" s="41">
        <v>0</v>
      </c>
      <c r="G200" s="48">
        <v>0</v>
      </c>
      <c r="H200" s="41">
        <f t="shared" si="27"/>
        <v>0</v>
      </c>
      <c r="I200" s="48">
        <f t="shared" si="28"/>
        <v>0</v>
      </c>
      <c r="J200" s="48">
        <v>0</v>
      </c>
      <c r="K200" s="41">
        <v>0</v>
      </c>
      <c r="L200" s="48">
        <f t="shared" si="35"/>
        <v>1.0993834190231363E-2</v>
      </c>
      <c r="M200" s="41">
        <v>8.5532030000000009E-2</v>
      </c>
      <c r="N200" s="48">
        <f t="shared" si="29"/>
        <v>-1.0993834190231363E-2</v>
      </c>
      <c r="O200" s="48">
        <f t="shared" si="30"/>
        <v>-8.5532030000000009E-2</v>
      </c>
      <c r="P200" s="48">
        <f t="shared" si="31"/>
        <v>1.0993834190231363E-2</v>
      </c>
      <c r="Q200" s="48">
        <f t="shared" si="32"/>
        <v>8.5532030000000009E-2</v>
      </c>
      <c r="R200" s="48">
        <v>0</v>
      </c>
      <c r="S200" s="49">
        <v>100</v>
      </c>
      <c r="T200" s="55" t="s">
        <v>495</v>
      </c>
    </row>
    <row r="201" spans="1:20" ht="30" x14ac:dyDescent="0.25">
      <c r="A201" s="17" t="s">
        <v>20</v>
      </c>
      <c r="B201" s="24" t="s">
        <v>379</v>
      </c>
      <c r="C201" s="19" t="s">
        <v>357</v>
      </c>
      <c r="D201" s="41">
        <v>0</v>
      </c>
      <c r="E201" s="41">
        <v>0</v>
      </c>
      <c r="F201" s="41">
        <v>0</v>
      </c>
      <c r="G201" s="48">
        <v>0</v>
      </c>
      <c r="H201" s="41">
        <f t="shared" si="27"/>
        <v>0</v>
      </c>
      <c r="I201" s="48">
        <f t="shared" si="28"/>
        <v>0</v>
      </c>
      <c r="J201" s="48">
        <v>0</v>
      </c>
      <c r="K201" s="41">
        <v>0</v>
      </c>
      <c r="L201" s="48">
        <f t="shared" si="35"/>
        <v>2.4323688946015424E-3</v>
      </c>
      <c r="M201" s="41">
        <v>1.8923829999999999E-2</v>
      </c>
      <c r="N201" s="48">
        <f t="shared" si="29"/>
        <v>-2.4323688946015424E-3</v>
      </c>
      <c r="O201" s="48">
        <f t="shared" si="30"/>
        <v>-1.8923829999999999E-2</v>
      </c>
      <c r="P201" s="48">
        <f t="shared" si="31"/>
        <v>2.4323688946015424E-3</v>
      </c>
      <c r="Q201" s="48">
        <f t="shared" si="32"/>
        <v>1.8923829999999999E-2</v>
      </c>
      <c r="R201" s="48">
        <v>0</v>
      </c>
      <c r="S201" s="49">
        <v>100</v>
      </c>
      <c r="T201" s="55" t="s">
        <v>495</v>
      </c>
    </row>
    <row r="202" spans="1:20" ht="30" x14ac:dyDescent="0.25">
      <c r="A202" s="17" t="s">
        <v>20</v>
      </c>
      <c r="B202" s="24" t="s">
        <v>694</v>
      </c>
      <c r="C202" s="19" t="s">
        <v>695</v>
      </c>
      <c r="D202" s="41">
        <v>0</v>
      </c>
      <c r="E202" s="41">
        <v>0</v>
      </c>
      <c r="F202" s="41">
        <v>0</v>
      </c>
      <c r="G202" s="48">
        <v>0</v>
      </c>
      <c r="H202" s="41">
        <f t="shared" si="27"/>
        <v>0</v>
      </c>
      <c r="I202" s="48">
        <f t="shared" si="28"/>
        <v>0</v>
      </c>
      <c r="J202" s="48">
        <v>0</v>
      </c>
      <c r="K202" s="41">
        <v>0</v>
      </c>
      <c r="L202" s="48">
        <f t="shared" si="35"/>
        <v>1.6615431876606686E-2</v>
      </c>
      <c r="M202" s="41">
        <v>0.12926806000000002</v>
      </c>
      <c r="N202" s="48">
        <f t="shared" si="29"/>
        <v>-1.6615431876606686E-2</v>
      </c>
      <c r="O202" s="48">
        <f t="shared" si="30"/>
        <v>-0.12926806000000002</v>
      </c>
      <c r="P202" s="48">
        <f t="shared" si="31"/>
        <v>1.6615431876606686E-2</v>
      </c>
      <c r="Q202" s="48">
        <f t="shared" si="32"/>
        <v>0.12926806000000002</v>
      </c>
      <c r="R202" s="48">
        <v>0</v>
      </c>
      <c r="S202" s="49">
        <v>100</v>
      </c>
      <c r="T202" s="55" t="s">
        <v>495</v>
      </c>
    </row>
    <row r="203" spans="1:20" ht="45" x14ac:dyDescent="0.25">
      <c r="A203" s="17" t="s">
        <v>20</v>
      </c>
      <c r="B203" s="24" t="s">
        <v>123</v>
      </c>
      <c r="C203" s="19" t="s">
        <v>124</v>
      </c>
      <c r="D203" s="41">
        <v>5.876E-2</v>
      </c>
      <c r="E203" s="41">
        <v>0.432502</v>
      </c>
      <c r="F203" s="41">
        <v>0</v>
      </c>
      <c r="G203" s="48">
        <v>0</v>
      </c>
      <c r="H203" s="41">
        <f t="shared" si="27"/>
        <v>5.876E-2</v>
      </c>
      <c r="I203" s="48">
        <f t="shared" si="28"/>
        <v>0.432502</v>
      </c>
      <c r="J203" s="48">
        <v>0</v>
      </c>
      <c r="K203" s="41">
        <v>0.432502</v>
      </c>
      <c r="L203" s="48">
        <f t="shared" si="35"/>
        <v>2.7715515424164523E-2</v>
      </c>
      <c r="M203" s="41">
        <v>0.21562671</v>
      </c>
      <c r="N203" s="48">
        <f t="shared" si="29"/>
        <v>3.1044484575835477E-2</v>
      </c>
      <c r="O203" s="48">
        <f t="shared" si="30"/>
        <v>0.21687529</v>
      </c>
      <c r="P203" s="48">
        <f t="shared" si="31"/>
        <v>2.7715515424164523E-2</v>
      </c>
      <c r="Q203" s="48">
        <f t="shared" si="32"/>
        <v>-0.21687529</v>
      </c>
      <c r="R203" s="48">
        <v>0</v>
      </c>
      <c r="S203" s="49">
        <f t="shared" si="33"/>
        <v>-50.144343841184543</v>
      </c>
      <c r="T203" s="35" t="s">
        <v>794</v>
      </c>
    </row>
    <row r="204" spans="1:20" ht="45" x14ac:dyDescent="0.25">
      <c r="A204" s="17" t="s">
        <v>20</v>
      </c>
      <c r="B204" s="24" t="s">
        <v>125</v>
      </c>
      <c r="C204" s="19" t="s">
        <v>126</v>
      </c>
      <c r="D204" s="41">
        <v>2.402E-2</v>
      </c>
      <c r="E204" s="41">
        <v>0.17678369999999999</v>
      </c>
      <c r="F204" s="41">
        <v>0</v>
      </c>
      <c r="G204" s="48">
        <v>0</v>
      </c>
      <c r="H204" s="41">
        <f t="shared" si="27"/>
        <v>2.402E-2</v>
      </c>
      <c r="I204" s="48">
        <f t="shared" si="28"/>
        <v>0.17678369999999999</v>
      </c>
      <c r="J204" s="48">
        <v>0</v>
      </c>
      <c r="K204" s="41">
        <v>0.17678369999999999</v>
      </c>
      <c r="L204" s="48">
        <f t="shared" si="35"/>
        <v>1.9389168380462726E-2</v>
      </c>
      <c r="M204" s="41">
        <v>0.15084773000000001</v>
      </c>
      <c r="N204" s="48">
        <f t="shared" si="29"/>
        <v>4.6308316195372741E-3</v>
      </c>
      <c r="O204" s="48">
        <f t="shared" si="30"/>
        <v>2.5935969999999975E-2</v>
      </c>
      <c r="P204" s="48">
        <f t="shared" si="31"/>
        <v>1.9389168380462726E-2</v>
      </c>
      <c r="Q204" s="48">
        <f t="shared" si="32"/>
        <v>-2.5935969999999975E-2</v>
      </c>
      <c r="R204" s="48">
        <v>0</v>
      </c>
      <c r="S204" s="49">
        <f t="shared" si="33"/>
        <v>-14.671018877871644</v>
      </c>
      <c r="T204" s="35" t="s">
        <v>794</v>
      </c>
    </row>
    <row r="205" spans="1:20" ht="45" x14ac:dyDescent="0.25">
      <c r="A205" s="17" t="s">
        <v>20</v>
      </c>
      <c r="B205" s="24" t="s">
        <v>127</v>
      </c>
      <c r="C205" s="19" t="s">
        <v>128</v>
      </c>
      <c r="D205" s="41">
        <v>2.402E-2</v>
      </c>
      <c r="E205" s="41">
        <v>0.17678369999999999</v>
      </c>
      <c r="F205" s="41">
        <v>0</v>
      </c>
      <c r="G205" s="48">
        <v>0</v>
      </c>
      <c r="H205" s="41">
        <f t="shared" si="27"/>
        <v>2.402E-2</v>
      </c>
      <c r="I205" s="48">
        <f t="shared" si="28"/>
        <v>0.17678369999999999</v>
      </c>
      <c r="J205" s="48">
        <v>0</v>
      </c>
      <c r="K205" s="41">
        <v>0.17678369999999999</v>
      </c>
      <c r="L205" s="48">
        <f t="shared" si="35"/>
        <v>1.2098273778920306E-2</v>
      </c>
      <c r="M205" s="41">
        <v>9.4124569999999991E-2</v>
      </c>
      <c r="N205" s="48">
        <f t="shared" si="29"/>
        <v>1.1921726221079693E-2</v>
      </c>
      <c r="O205" s="48">
        <f t="shared" si="30"/>
        <v>8.2659129999999997E-2</v>
      </c>
      <c r="P205" s="48">
        <f t="shared" si="31"/>
        <v>1.2098273778920306E-2</v>
      </c>
      <c r="Q205" s="48">
        <f t="shared" si="32"/>
        <v>-8.2659129999999997E-2</v>
      </c>
      <c r="R205" s="48">
        <v>0</v>
      </c>
      <c r="S205" s="49">
        <f t="shared" si="33"/>
        <v>-46.757212344803285</v>
      </c>
      <c r="T205" s="35" t="s">
        <v>794</v>
      </c>
    </row>
    <row r="206" spans="1:20" ht="45" x14ac:dyDescent="0.25">
      <c r="A206" s="17" t="s">
        <v>20</v>
      </c>
      <c r="B206" s="24" t="s">
        <v>129</v>
      </c>
      <c r="C206" s="19" t="s">
        <v>130</v>
      </c>
      <c r="D206" s="41">
        <v>2.402E-2</v>
      </c>
      <c r="E206" s="41">
        <v>0.17678369999999999</v>
      </c>
      <c r="F206" s="41">
        <v>0</v>
      </c>
      <c r="G206" s="48">
        <v>0</v>
      </c>
      <c r="H206" s="41">
        <f t="shared" si="27"/>
        <v>2.402E-2</v>
      </c>
      <c r="I206" s="48">
        <f t="shared" si="28"/>
        <v>0.17678369999999999</v>
      </c>
      <c r="J206" s="48">
        <v>0</v>
      </c>
      <c r="K206" s="41">
        <v>0.17678369999999999</v>
      </c>
      <c r="L206" s="48">
        <f t="shared" si="35"/>
        <v>1.4601705655526992E-2</v>
      </c>
      <c r="M206" s="41">
        <v>0.11360127</v>
      </c>
      <c r="N206" s="48">
        <f t="shared" si="29"/>
        <v>9.4182943444730081E-3</v>
      </c>
      <c r="O206" s="48">
        <f t="shared" si="30"/>
        <v>6.3182429999999984E-2</v>
      </c>
      <c r="P206" s="48">
        <f t="shared" si="31"/>
        <v>1.4601705655526992E-2</v>
      </c>
      <c r="Q206" s="48">
        <f t="shared" si="32"/>
        <v>-6.3182429999999984E-2</v>
      </c>
      <c r="R206" s="48">
        <v>0</v>
      </c>
      <c r="S206" s="49">
        <f t="shared" si="33"/>
        <v>-35.73996358261536</v>
      </c>
      <c r="T206" s="35" t="s">
        <v>794</v>
      </c>
    </row>
    <row r="207" spans="1:20" ht="45" x14ac:dyDescent="0.25">
      <c r="A207" s="17" t="s">
        <v>20</v>
      </c>
      <c r="B207" s="24" t="s">
        <v>131</v>
      </c>
      <c r="C207" s="19" t="s">
        <v>132</v>
      </c>
      <c r="D207" s="41">
        <v>4.5740000000000003E-2</v>
      </c>
      <c r="E207" s="41">
        <v>0.33663299999999996</v>
      </c>
      <c r="F207" s="41">
        <v>0</v>
      </c>
      <c r="G207" s="48">
        <v>0</v>
      </c>
      <c r="H207" s="41">
        <f t="shared" si="27"/>
        <v>4.5740000000000003E-2</v>
      </c>
      <c r="I207" s="48">
        <f t="shared" si="28"/>
        <v>0.33663299999999996</v>
      </c>
      <c r="J207" s="48">
        <v>0</v>
      </c>
      <c r="K207" s="41">
        <v>0.33663299999999996</v>
      </c>
      <c r="L207" s="48">
        <f t="shared" si="35"/>
        <v>4.0241973007712074E-2</v>
      </c>
      <c r="M207" s="41">
        <v>0.31308254999999996</v>
      </c>
      <c r="N207" s="48">
        <f t="shared" si="29"/>
        <v>5.4980269922879285E-3</v>
      </c>
      <c r="O207" s="48">
        <f t="shared" si="30"/>
        <v>2.3550450000000001E-2</v>
      </c>
      <c r="P207" s="48">
        <f t="shared" si="31"/>
        <v>4.0241973007712074E-2</v>
      </c>
      <c r="Q207" s="48">
        <f t="shared" si="32"/>
        <v>-2.3550450000000001E-2</v>
      </c>
      <c r="R207" s="48">
        <v>0</v>
      </c>
      <c r="S207" s="49">
        <f t="shared" si="33"/>
        <v>-6.9958827565924917</v>
      </c>
      <c r="T207" s="55" t="s">
        <v>495</v>
      </c>
    </row>
    <row r="208" spans="1:20" ht="45" x14ac:dyDescent="0.25">
      <c r="A208" s="17" t="s">
        <v>20</v>
      </c>
      <c r="B208" s="24" t="s">
        <v>133</v>
      </c>
      <c r="C208" s="19" t="s">
        <v>134</v>
      </c>
      <c r="D208" s="41">
        <v>4.5740000000000003E-2</v>
      </c>
      <c r="E208" s="41">
        <v>0.33663199999999999</v>
      </c>
      <c r="F208" s="41">
        <v>0</v>
      </c>
      <c r="G208" s="48">
        <v>0</v>
      </c>
      <c r="H208" s="41">
        <f t="shared" si="27"/>
        <v>4.5740000000000003E-2</v>
      </c>
      <c r="I208" s="48">
        <f t="shared" si="28"/>
        <v>0.33663199999999999</v>
      </c>
      <c r="J208" s="48">
        <v>0</v>
      </c>
      <c r="K208" s="41">
        <v>0.33663199999999999</v>
      </c>
      <c r="L208" s="48">
        <f t="shared" si="35"/>
        <v>4.3663566838046272E-2</v>
      </c>
      <c r="M208" s="41">
        <v>0.33970254999999999</v>
      </c>
      <c r="N208" s="48">
        <f t="shared" si="29"/>
        <v>2.0764331619537307E-3</v>
      </c>
      <c r="O208" s="48">
        <f t="shared" si="30"/>
        <v>-3.0705500000000052E-3</v>
      </c>
      <c r="P208" s="48">
        <f t="shared" si="31"/>
        <v>4.3663566838046272E-2</v>
      </c>
      <c r="Q208" s="48">
        <f t="shared" si="32"/>
        <v>3.0705500000000052E-3</v>
      </c>
      <c r="R208" s="48">
        <v>0</v>
      </c>
      <c r="S208" s="49">
        <f t="shared" si="33"/>
        <v>0.91213847762542044</v>
      </c>
      <c r="T208" s="55" t="s">
        <v>495</v>
      </c>
    </row>
    <row r="209" spans="1:20" ht="45" x14ac:dyDescent="0.25">
      <c r="A209" s="17" t="s">
        <v>20</v>
      </c>
      <c r="B209" s="24" t="s">
        <v>135</v>
      </c>
      <c r="C209" s="19" t="s">
        <v>136</v>
      </c>
      <c r="D209" s="41">
        <v>4.5740000000000003E-2</v>
      </c>
      <c r="E209" s="41">
        <v>0.33663299999999996</v>
      </c>
      <c r="F209" s="41">
        <v>0</v>
      </c>
      <c r="G209" s="48">
        <v>0</v>
      </c>
      <c r="H209" s="41">
        <f t="shared" si="27"/>
        <v>4.5740000000000003E-2</v>
      </c>
      <c r="I209" s="48">
        <f t="shared" si="28"/>
        <v>0.33663299999999996</v>
      </c>
      <c r="J209" s="48">
        <v>0</v>
      </c>
      <c r="K209" s="41">
        <v>0.33663299999999996</v>
      </c>
      <c r="L209" s="48">
        <f t="shared" si="35"/>
        <v>4.3239209511568122E-2</v>
      </c>
      <c r="M209" s="41">
        <v>0.33640104999999998</v>
      </c>
      <c r="N209" s="48">
        <f t="shared" si="29"/>
        <v>2.500790488431881E-3</v>
      </c>
      <c r="O209" s="48">
        <f t="shared" si="30"/>
        <v>2.3194999999998078E-4</v>
      </c>
      <c r="P209" s="48">
        <f t="shared" si="31"/>
        <v>4.3239209511568122E-2</v>
      </c>
      <c r="Q209" s="48">
        <f t="shared" si="32"/>
        <v>-2.3194999999998078E-4</v>
      </c>
      <c r="R209" s="48">
        <v>0</v>
      </c>
      <c r="S209" s="49">
        <f t="shared" si="33"/>
        <v>-6.8902929896944395E-2</v>
      </c>
      <c r="T209" s="55" t="s">
        <v>495</v>
      </c>
    </row>
    <row r="210" spans="1:20" ht="45" x14ac:dyDescent="0.25">
      <c r="A210" s="17" t="s">
        <v>20</v>
      </c>
      <c r="B210" s="24" t="s">
        <v>137</v>
      </c>
      <c r="C210" s="19" t="s">
        <v>138</v>
      </c>
      <c r="D210" s="41">
        <v>4.5740000000000003E-2</v>
      </c>
      <c r="E210" s="41">
        <v>0.33663299999999996</v>
      </c>
      <c r="F210" s="41">
        <v>0</v>
      </c>
      <c r="G210" s="48">
        <v>0</v>
      </c>
      <c r="H210" s="41">
        <f t="shared" si="27"/>
        <v>4.5740000000000003E-2</v>
      </c>
      <c r="I210" s="48">
        <f t="shared" si="28"/>
        <v>0.33663299999999996</v>
      </c>
      <c r="J210" s="48">
        <v>0</v>
      </c>
      <c r="K210" s="41">
        <v>0.33663299999999996</v>
      </c>
      <c r="L210" s="48">
        <f t="shared" si="35"/>
        <v>4.6665407455012846E-2</v>
      </c>
      <c r="M210" s="41">
        <v>0.36305686999999998</v>
      </c>
      <c r="N210" s="48">
        <f t="shared" si="29"/>
        <v>-9.2540745501284299E-4</v>
      </c>
      <c r="O210" s="48">
        <f t="shared" si="30"/>
        <v>-2.6423870000000016E-2</v>
      </c>
      <c r="P210" s="48">
        <f t="shared" si="31"/>
        <v>4.6665407455012846E-2</v>
      </c>
      <c r="Q210" s="48">
        <f t="shared" si="32"/>
        <v>2.6423870000000016E-2</v>
      </c>
      <c r="R210" s="48">
        <v>0</v>
      </c>
      <c r="S210" s="49">
        <f t="shared" si="33"/>
        <v>7.8494592033460835</v>
      </c>
      <c r="T210" s="55" t="s">
        <v>495</v>
      </c>
    </row>
    <row r="211" spans="1:20" ht="45" x14ac:dyDescent="0.25">
      <c r="A211" s="17" t="s">
        <v>20</v>
      </c>
      <c r="B211" s="24" t="s">
        <v>696</v>
      </c>
      <c r="C211" s="19" t="s">
        <v>139</v>
      </c>
      <c r="D211" s="41">
        <v>2.614E-2</v>
      </c>
      <c r="E211" s="41">
        <v>0.19236400000000001</v>
      </c>
      <c r="F211" s="41">
        <v>0</v>
      </c>
      <c r="G211" s="48">
        <v>0</v>
      </c>
      <c r="H211" s="41">
        <f t="shared" si="27"/>
        <v>2.614E-2</v>
      </c>
      <c r="I211" s="48">
        <f t="shared" si="28"/>
        <v>0.19236400000000001</v>
      </c>
      <c r="J211" s="48">
        <v>0</v>
      </c>
      <c r="K211" s="41">
        <v>0.19236400000000001</v>
      </c>
      <c r="L211" s="48">
        <f t="shared" si="35"/>
        <v>2.4016964010282776E-2</v>
      </c>
      <c r="M211" s="41">
        <v>0.18685198</v>
      </c>
      <c r="N211" s="48">
        <f t="shared" si="29"/>
        <v>2.1230359897172237E-3</v>
      </c>
      <c r="O211" s="48">
        <f t="shared" si="30"/>
        <v>5.5120200000000064E-3</v>
      </c>
      <c r="P211" s="48">
        <f t="shared" si="31"/>
        <v>2.4016964010282776E-2</v>
      </c>
      <c r="Q211" s="48">
        <f t="shared" si="32"/>
        <v>-5.5120200000000064E-3</v>
      </c>
      <c r="R211" s="48">
        <v>0</v>
      </c>
      <c r="S211" s="49">
        <f t="shared" si="33"/>
        <v>-2.8654114075398756</v>
      </c>
      <c r="T211" s="55" t="s">
        <v>495</v>
      </c>
    </row>
    <row r="212" spans="1:20" ht="30" x14ac:dyDescent="0.25">
      <c r="A212" s="17" t="s">
        <v>20</v>
      </c>
      <c r="B212" s="24" t="s">
        <v>140</v>
      </c>
      <c r="C212" s="19" t="s">
        <v>141</v>
      </c>
      <c r="D212" s="41">
        <v>0.35002</v>
      </c>
      <c r="E212" s="41">
        <v>2.5761529999999997</v>
      </c>
      <c r="F212" s="41">
        <v>0</v>
      </c>
      <c r="G212" s="48">
        <v>0</v>
      </c>
      <c r="H212" s="41">
        <f t="shared" ref="H212:H275" si="36">D212-F212</f>
        <v>0.35002</v>
      </c>
      <c r="I212" s="48">
        <f t="shared" ref="I212:I275" si="37">E212-G212</f>
        <v>2.5761529999999997</v>
      </c>
      <c r="J212" s="48">
        <v>0</v>
      </c>
      <c r="K212" s="41">
        <v>2.5761529999999997</v>
      </c>
      <c r="L212" s="48">
        <f t="shared" si="35"/>
        <v>0.25408539845758354</v>
      </c>
      <c r="M212" s="41">
        <v>1.9767844000000001</v>
      </c>
      <c r="N212" s="48">
        <f t="shared" si="29"/>
        <v>9.5934601542416453E-2</v>
      </c>
      <c r="O212" s="48">
        <f t="shared" si="30"/>
        <v>0.59936859999999959</v>
      </c>
      <c r="P212" s="48">
        <f t="shared" si="31"/>
        <v>0.25408539845758354</v>
      </c>
      <c r="Q212" s="48">
        <f t="shared" si="32"/>
        <v>-0.59936859999999959</v>
      </c>
      <c r="R212" s="48">
        <v>0</v>
      </c>
      <c r="S212" s="49">
        <f t="shared" si="33"/>
        <v>-23.266032723988044</v>
      </c>
      <c r="T212" s="55" t="s">
        <v>794</v>
      </c>
    </row>
    <row r="213" spans="1:20" ht="45" x14ac:dyDescent="0.25">
      <c r="A213" s="17" t="s">
        <v>20</v>
      </c>
      <c r="B213" s="24" t="s">
        <v>142</v>
      </c>
      <c r="C213" s="19" t="s">
        <v>143</v>
      </c>
      <c r="D213" s="41">
        <v>0.63475000000000004</v>
      </c>
      <c r="E213" s="41">
        <v>4.6717944999999999</v>
      </c>
      <c r="F213" s="41">
        <v>0</v>
      </c>
      <c r="G213" s="48">
        <v>0</v>
      </c>
      <c r="H213" s="41">
        <f t="shared" si="36"/>
        <v>0.63475000000000004</v>
      </c>
      <c r="I213" s="48">
        <f t="shared" si="37"/>
        <v>4.6717944999999999</v>
      </c>
      <c r="J213" s="48">
        <v>0</v>
      </c>
      <c r="K213" s="41">
        <v>4.6717944999999999</v>
      </c>
      <c r="L213" s="48">
        <f t="shared" si="35"/>
        <v>0</v>
      </c>
      <c r="M213" s="41">
        <v>0</v>
      </c>
      <c r="N213" s="48">
        <f t="shared" ref="N213:N276" si="38">H213-L213</f>
        <v>0.63475000000000004</v>
      </c>
      <c r="O213" s="48">
        <f t="shared" ref="O213:O276" si="39">I213-M213</f>
        <v>4.6717944999999999</v>
      </c>
      <c r="P213" s="48">
        <f t="shared" ref="P213:P276" si="40">L213-J213</f>
        <v>0</v>
      </c>
      <c r="Q213" s="48">
        <f t="shared" ref="Q213:Q276" si="41">M213-K213</f>
        <v>-4.6717944999999999</v>
      </c>
      <c r="R213" s="48">
        <v>0</v>
      </c>
      <c r="S213" s="49">
        <f t="shared" ref="S213:S276" si="42">Q213/K213*100</f>
        <v>-100</v>
      </c>
      <c r="T213" s="35" t="s">
        <v>802</v>
      </c>
    </row>
    <row r="214" spans="1:20" ht="30" x14ac:dyDescent="0.25">
      <c r="A214" s="17" t="s">
        <v>20</v>
      </c>
      <c r="B214" s="24" t="s">
        <v>144</v>
      </c>
      <c r="C214" s="19" t="s">
        <v>145</v>
      </c>
      <c r="D214" s="41">
        <v>0.63475000000000004</v>
      </c>
      <c r="E214" s="41">
        <v>4.6717944999999999</v>
      </c>
      <c r="F214" s="41">
        <v>0</v>
      </c>
      <c r="G214" s="48">
        <v>0</v>
      </c>
      <c r="H214" s="41">
        <f t="shared" si="36"/>
        <v>0.63475000000000004</v>
      </c>
      <c r="I214" s="48">
        <f t="shared" si="37"/>
        <v>4.6717944999999999</v>
      </c>
      <c r="J214" s="48">
        <v>0</v>
      </c>
      <c r="K214" s="41">
        <v>4.6717944999999999</v>
      </c>
      <c r="L214" s="48">
        <f t="shared" si="35"/>
        <v>0.46608913496143961</v>
      </c>
      <c r="M214" s="41">
        <v>3.6261734700000003</v>
      </c>
      <c r="N214" s="48">
        <f t="shared" si="38"/>
        <v>0.16866086503856043</v>
      </c>
      <c r="O214" s="48">
        <f t="shared" si="39"/>
        <v>1.0456210299999995</v>
      </c>
      <c r="P214" s="48">
        <f t="shared" si="40"/>
        <v>0.46608913496143961</v>
      </c>
      <c r="Q214" s="48">
        <f t="shared" si="41"/>
        <v>-1.0456210299999995</v>
      </c>
      <c r="R214" s="48">
        <v>0</v>
      </c>
      <c r="S214" s="49">
        <f t="shared" si="42"/>
        <v>-22.381571578116279</v>
      </c>
      <c r="T214" s="55" t="s">
        <v>794</v>
      </c>
    </row>
    <row r="215" spans="1:20" ht="45" x14ac:dyDescent="0.25">
      <c r="A215" s="17" t="s">
        <v>20</v>
      </c>
      <c r="B215" s="24" t="s">
        <v>146</v>
      </c>
      <c r="C215" s="19" t="s">
        <v>147</v>
      </c>
      <c r="D215" s="41">
        <v>0.52085999999999999</v>
      </c>
      <c r="E215" s="41">
        <v>3.8335359999999996</v>
      </c>
      <c r="F215" s="41">
        <v>0</v>
      </c>
      <c r="G215" s="48">
        <v>0</v>
      </c>
      <c r="H215" s="41">
        <f t="shared" si="36"/>
        <v>0.52085999999999999</v>
      </c>
      <c r="I215" s="48">
        <f t="shared" si="37"/>
        <v>3.8335359999999996</v>
      </c>
      <c r="J215" s="48">
        <v>0</v>
      </c>
      <c r="K215" s="41">
        <v>3.8335359999999996</v>
      </c>
      <c r="L215" s="48">
        <v>0</v>
      </c>
      <c r="M215" s="41">
        <v>0</v>
      </c>
      <c r="N215" s="48">
        <f t="shared" si="38"/>
        <v>0.52085999999999999</v>
      </c>
      <c r="O215" s="48">
        <f t="shared" si="39"/>
        <v>3.8335359999999996</v>
      </c>
      <c r="P215" s="48">
        <f t="shared" si="40"/>
        <v>0</v>
      </c>
      <c r="Q215" s="48">
        <f t="shared" si="41"/>
        <v>-3.8335359999999996</v>
      </c>
      <c r="R215" s="48">
        <v>0</v>
      </c>
      <c r="S215" s="49">
        <f t="shared" si="42"/>
        <v>-100</v>
      </c>
      <c r="T215" s="35" t="s">
        <v>802</v>
      </c>
    </row>
    <row r="216" spans="1:20" ht="45" x14ac:dyDescent="0.25">
      <c r="A216" s="17" t="s">
        <v>20</v>
      </c>
      <c r="B216" s="24" t="s">
        <v>148</v>
      </c>
      <c r="C216" s="19" t="s">
        <v>149</v>
      </c>
      <c r="D216" s="41">
        <v>0.63475000000000004</v>
      </c>
      <c r="E216" s="41">
        <v>4.6717934999999997</v>
      </c>
      <c r="F216" s="41">
        <v>0</v>
      </c>
      <c r="G216" s="48">
        <v>0</v>
      </c>
      <c r="H216" s="41">
        <f t="shared" si="36"/>
        <v>0.63475000000000004</v>
      </c>
      <c r="I216" s="48">
        <f t="shared" si="37"/>
        <v>4.6717934999999997</v>
      </c>
      <c r="J216" s="48">
        <v>0</v>
      </c>
      <c r="K216" s="41">
        <v>4.6717934999999997</v>
      </c>
      <c r="L216" s="48">
        <v>0</v>
      </c>
      <c r="M216" s="41">
        <v>0</v>
      </c>
      <c r="N216" s="48">
        <f t="shared" si="38"/>
        <v>0.63475000000000004</v>
      </c>
      <c r="O216" s="48">
        <f t="shared" si="39"/>
        <v>4.6717934999999997</v>
      </c>
      <c r="P216" s="48">
        <f t="shared" si="40"/>
        <v>0</v>
      </c>
      <c r="Q216" s="48">
        <f t="shared" si="41"/>
        <v>-4.6717934999999997</v>
      </c>
      <c r="R216" s="48">
        <v>0</v>
      </c>
      <c r="S216" s="49">
        <f t="shared" si="42"/>
        <v>-100</v>
      </c>
      <c r="T216" s="35" t="s">
        <v>802</v>
      </c>
    </row>
    <row r="217" spans="1:20" ht="30" x14ac:dyDescent="0.25">
      <c r="A217" s="17" t="s">
        <v>20</v>
      </c>
      <c r="B217" s="24" t="s">
        <v>150</v>
      </c>
      <c r="C217" s="19" t="s">
        <v>151</v>
      </c>
      <c r="D217" s="41">
        <v>0.41021000000000002</v>
      </c>
      <c r="E217" s="41">
        <v>3.0191650000000001</v>
      </c>
      <c r="F217" s="41">
        <v>0</v>
      </c>
      <c r="G217" s="48">
        <v>0</v>
      </c>
      <c r="H217" s="41">
        <f t="shared" si="36"/>
        <v>0.41021000000000002</v>
      </c>
      <c r="I217" s="48">
        <f t="shared" si="37"/>
        <v>3.0191650000000001</v>
      </c>
      <c r="J217" s="48">
        <v>0</v>
      </c>
      <c r="K217" s="41">
        <v>3.0191650000000001</v>
      </c>
      <c r="L217" s="48">
        <f t="shared" si="35"/>
        <v>0.29527691902313619</v>
      </c>
      <c r="M217" s="41">
        <v>2.2972544299999997</v>
      </c>
      <c r="N217" s="48">
        <f t="shared" si="38"/>
        <v>0.11493308097686383</v>
      </c>
      <c r="O217" s="48">
        <f t="shared" si="39"/>
        <v>0.72191057000000036</v>
      </c>
      <c r="P217" s="48">
        <f t="shared" si="40"/>
        <v>0.29527691902313619</v>
      </c>
      <c r="Q217" s="48">
        <f t="shared" si="41"/>
        <v>-0.72191057000000036</v>
      </c>
      <c r="R217" s="48">
        <v>0</v>
      </c>
      <c r="S217" s="49">
        <f t="shared" si="42"/>
        <v>-23.910934645837521</v>
      </c>
      <c r="T217" s="55" t="s">
        <v>794</v>
      </c>
    </row>
    <row r="218" spans="1:20" ht="45" x14ac:dyDescent="0.25">
      <c r="A218" s="17" t="s">
        <v>20</v>
      </c>
      <c r="B218" s="24" t="s">
        <v>152</v>
      </c>
      <c r="C218" s="19" t="s">
        <v>153</v>
      </c>
      <c r="D218" s="41">
        <v>0.52410999999999996</v>
      </c>
      <c r="E218" s="41">
        <v>3.857418</v>
      </c>
      <c r="F218" s="41">
        <v>0</v>
      </c>
      <c r="G218" s="48">
        <v>0</v>
      </c>
      <c r="H218" s="41">
        <f t="shared" si="36"/>
        <v>0.52410999999999996</v>
      </c>
      <c r="I218" s="48">
        <f t="shared" si="37"/>
        <v>3.857418</v>
      </c>
      <c r="J218" s="48">
        <v>0</v>
      </c>
      <c r="K218" s="41">
        <v>3.857418</v>
      </c>
      <c r="L218" s="48">
        <v>0</v>
      </c>
      <c r="M218" s="41">
        <v>0</v>
      </c>
      <c r="N218" s="48">
        <f t="shared" si="38"/>
        <v>0.52410999999999996</v>
      </c>
      <c r="O218" s="48">
        <f t="shared" si="39"/>
        <v>3.857418</v>
      </c>
      <c r="P218" s="48">
        <f t="shared" si="40"/>
        <v>0</v>
      </c>
      <c r="Q218" s="48">
        <f t="shared" si="41"/>
        <v>-3.857418</v>
      </c>
      <c r="R218" s="48">
        <v>0</v>
      </c>
      <c r="S218" s="49">
        <f t="shared" si="42"/>
        <v>-100</v>
      </c>
      <c r="T218" s="35" t="s">
        <v>802</v>
      </c>
    </row>
    <row r="219" spans="1:20" ht="30" x14ac:dyDescent="0.25">
      <c r="A219" s="17" t="s">
        <v>20</v>
      </c>
      <c r="B219" s="24" t="s">
        <v>154</v>
      </c>
      <c r="C219" s="19" t="s">
        <v>155</v>
      </c>
      <c r="D219" s="41">
        <v>5.7489999999999999E-2</v>
      </c>
      <c r="E219" s="41">
        <v>0.42313000000000001</v>
      </c>
      <c r="F219" s="41">
        <v>0</v>
      </c>
      <c r="G219" s="48">
        <v>0</v>
      </c>
      <c r="H219" s="41">
        <f t="shared" si="36"/>
        <v>5.7489999999999999E-2</v>
      </c>
      <c r="I219" s="48">
        <f t="shared" si="37"/>
        <v>0.42313000000000001</v>
      </c>
      <c r="J219" s="48">
        <v>0</v>
      </c>
      <c r="K219" s="41">
        <v>0.42313000000000001</v>
      </c>
      <c r="L219" s="48">
        <f t="shared" si="35"/>
        <v>7.593118508997429E-2</v>
      </c>
      <c r="M219" s="41">
        <v>0.59074461999999994</v>
      </c>
      <c r="N219" s="48">
        <f t="shared" si="38"/>
        <v>-1.8441185089974291E-2</v>
      </c>
      <c r="O219" s="48">
        <f t="shared" si="39"/>
        <v>-0.16761461999999994</v>
      </c>
      <c r="P219" s="48">
        <f t="shared" si="40"/>
        <v>7.593118508997429E-2</v>
      </c>
      <c r="Q219" s="48">
        <f t="shared" si="41"/>
        <v>0.16761461999999994</v>
      </c>
      <c r="R219" s="48">
        <v>0</v>
      </c>
      <c r="S219" s="49">
        <f t="shared" si="42"/>
        <v>39.613031456053683</v>
      </c>
      <c r="T219" s="55" t="s">
        <v>518</v>
      </c>
    </row>
    <row r="220" spans="1:20" ht="30" x14ac:dyDescent="0.25">
      <c r="A220" s="17" t="s">
        <v>20</v>
      </c>
      <c r="B220" s="24" t="s">
        <v>156</v>
      </c>
      <c r="C220" s="19" t="s">
        <v>157</v>
      </c>
      <c r="D220" s="41">
        <v>3.9230000000000001E-2</v>
      </c>
      <c r="E220" s="41">
        <v>0.28874899999999998</v>
      </c>
      <c r="F220" s="41">
        <v>0</v>
      </c>
      <c r="G220" s="48">
        <v>0</v>
      </c>
      <c r="H220" s="41">
        <f t="shared" si="36"/>
        <v>3.9230000000000001E-2</v>
      </c>
      <c r="I220" s="48">
        <f t="shared" si="37"/>
        <v>0.28874899999999998</v>
      </c>
      <c r="J220" s="48">
        <v>0</v>
      </c>
      <c r="K220" s="41">
        <v>0.28874899999999998</v>
      </c>
      <c r="L220" s="48">
        <f t="shared" si="35"/>
        <v>3.6042975578406175E-2</v>
      </c>
      <c r="M220" s="41">
        <v>0.28041435000000003</v>
      </c>
      <c r="N220" s="48">
        <f t="shared" si="38"/>
        <v>3.1870244215938259E-3</v>
      </c>
      <c r="O220" s="48">
        <f t="shared" si="39"/>
        <v>8.3346499999999435E-3</v>
      </c>
      <c r="P220" s="48">
        <f t="shared" si="40"/>
        <v>3.6042975578406175E-2</v>
      </c>
      <c r="Q220" s="48">
        <f t="shared" si="41"/>
        <v>-8.3346499999999435E-3</v>
      </c>
      <c r="R220" s="48">
        <v>0</v>
      </c>
      <c r="S220" s="49">
        <f t="shared" si="42"/>
        <v>-2.8864688708878452</v>
      </c>
      <c r="T220" s="55" t="s">
        <v>495</v>
      </c>
    </row>
    <row r="221" spans="1:20" ht="30" x14ac:dyDescent="0.25">
      <c r="A221" s="17" t="s">
        <v>20</v>
      </c>
      <c r="B221" s="24" t="s">
        <v>158</v>
      </c>
      <c r="C221" s="19" t="s">
        <v>159</v>
      </c>
      <c r="D221" s="41">
        <v>3.9230000000000001E-2</v>
      </c>
      <c r="E221" s="41">
        <v>0.28875300000000004</v>
      </c>
      <c r="F221" s="41">
        <v>0</v>
      </c>
      <c r="G221" s="48">
        <v>0</v>
      </c>
      <c r="H221" s="41">
        <f t="shared" si="36"/>
        <v>3.9230000000000001E-2</v>
      </c>
      <c r="I221" s="48">
        <f t="shared" si="37"/>
        <v>0.28875300000000004</v>
      </c>
      <c r="J221" s="48">
        <v>0</v>
      </c>
      <c r="K221" s="41">
        <v>0.28875300000000004</v>
      </c>
      <c r="L221" s="48">
        <f t="shared" si="35"/>
        <v>4.5867019280205659E-2</v>
      </c>
      <c r="M221" s="41">
        <v>0.35684541000000003</v>
      </c>
      <c r="N221" s="48">
        <f t="shared" si="38"/>
        <v>-6.6370192802056582E-3</v>
      </c>
      <c r="O221" s="48">
        <f t="shared" si="39"/>
        <v>-6.8092409999999992E-2</v>
      </c>
      <c r="P221" s="48">
        <f t="shared" si="40"/>
        <v>4.5867019280205659E-2</v>
      </c>
      <c r="Q221" s="48">
        <f t="shared" si="41"/>
        <v>6.8092409999999992E-2</v>
      </c>
      <c r="R221" s="48">
        <v>0</v>
      </c>
      <c r="S221" s="49">
        <f t="shared" si="42"/>
        <v>23.581542009953139</v>
      </c>
      <c r="T221" s="34" t="s">
        <v>518</v>
      </c>
    </row>
    <row r="222" spans="1:20" ht="30" x14ac:dyDescent="0.25">
      <c r="A222" s="17" t="s">
        <v>20</v>
      </c>
      <c r="B222" s="24" t="s">
        <v>160</v>
      </c>
      <c r="C222" s="19" t="s">
        <v>161</v>
      </c>
      <c r="D222" s="41">
        <v>3.9230000000000001E-2</v>
      </c>
      <c r="E222" s="41">
        <v>0.28875200000000001</v>
      </c>
      <c r="F222" s="41">
        <v>0</v>
      </c>
      <c r="G222" s="48">
        <v>0</v>
      </c>
      <c r="H222" s="41">
        <f t="shared" si="36"/>
        <v>3.9230000000000001E-2</v>
      </c>
      <c r="I222" s="48">
        <f t="shared" si="37"/>
        <v>0.28875200000000001</v>
      </c>
      <c r="J222" s="48">
        <v>0</v>
      </c>
      <c r="K222" s="41">
        <v>0.28875200000000001</v>
      </c>
      <c r="L222" s="48">
        <f t="shared" si="35"/>
        <v>4.4847390745501287E-2</v>
      </c>
      <c r="M222" s="41">
        <v>0.34891270000000002</v>
      </c>
      <c r="N222" s="48">
        <f t="shared" si="38"/>
        <v>-5.6173907455012856E-3</v>
      </c>
      <c r="O222" s="48">
        <f t="shared" si="39"/>
        <v>-6.0160700000000011E-2</v>
      </c>
      <c r="P222" s="48">
        <f t="shared" si="40"/>
        <v>4.4847390745501287E-2</v>
      </c>
      <c r="Q222" s="48">
        <f t="shared" si="41"/>
        <v>6.0160700000000011E-2</v>
      </c>
      <c r="R222" s="48">
        <v>0</v>
      </c>
      <c r="S222" s="49">
        <f t="shared" si="42"/>
        <v>20.834730149055247</v>
      </c>
      <c r="T222" s="34" t="s">
        <v>518</v>
      </c>
    </row>
    <row r="223" spans="1:20" ht="30" x14ac:dyDescent="0.25">
      <c r="A223" s="17" t="s">
        <v>20</v>
      </c>
      <c r="B223" s="24" t="s">
        <v>162</v>
      </c>
      <c r="C223" s="19" t="s">
        <v>163</v>
      </c>
      <c r="D223" s="41">
        <v>3.9230000000000001E-2</v>
      </c>
      <c r="E223" s="41">
        <v>0.28875300000000004</v>
      </c>
      <c r="F223" s="41">
        <v>0</v>
      </c>
      <c r="G223" s="48">
        <v>0</v>
      </c>
      <c r="H223" s="41">
        <f t="shared" si="36"/>
        <v>3.9230000000000001E-2</v>
      </c>
      <c r="I223" s="48">
        <f t="shared" si="37"/>
        <v>0.28875300000000004</v>
      </c>
      <c r="J223" s="48">
        <v>0</v>
      </c>
      <c r="K223" s="41">
        <v>0.28875300000000004</v>
      </c>
      <c r="L223" s="48">
        <f t="shared" si="35"/>
        <v>4.4876651670951152E-2</v>
      </c>
      <c r="M223" s="41">
        <v>0.34914034999999999</v>
      </c>
      <c r="N223" s="48">
        <f t="shared" si="38"/>
        <v>-5.6466516709511513E-3</v>
      </c>
      <c r="O223" s="48">
        <f t="shared" si="39"/>
        <v>-6.0387349999999951E-2</v>
      </c>
      <c r="P223" s="48">
        <f t="shared" si="40"/>
        <v>4.4876651670951152E-2</v>
      </c>
      <c r="Q223" s="48">
        <f t="shared" si="41"/>
        <v>6.0387349999999951E-2</v>
      </c>
      <c r="R223" s="48">
        <v>0</v>
      </c>
      <c r="S223" s="49">
        <f t="shared" si="42"/>
        <v>20.9131506858803</v>
      </c>
      <c r="T223" s="34" t="s">
        <v>518</v>
      </c>
    </row>
    <row r="224" spans="1:20" ht="30" x14ac:dyDescent="0.25">
      <c r="A224" s="17" t="s">
        <v>20</v>
      </c>
      <c r="B224" s="24" t="s">
        <v>164</v>
      </c>
      <c r="C224" s="19" t="s">
        <v>165</v>
      </c>
      <c r="D224" s="41">
        <v>3.9230000000000001E-2</v>
      </c>
      <c r="E224" s="41">
        <v>0.28875300000000004</v>
      </c>
      <c r="F224" s="41">
        <v>0</v>
      </c>
      <c r="G224" s="48">
        <v>0</v>
      </c>
      <c r="H224" s="41">
        <f t="shared" si="36"/>
        <v>3.9230000000000001E-2</v>
      </c>
      <c r="I224" s="48">
        <f t="shared" si="37"/>
        <v>0.28875300000000004</v>
      </c>
      <c r="J224" s="48">
        <v>0</v>
      </c>
      <c r="K224" s="41">
        <v>0.28875300000000004</v>
      </c>
      <c r="L224" s="48">
        <f t="shared" si="35"/>
        <v>3.6026371465295623E-2</v>
      </c>
      <c r="M224" s="41">
        <v>0.28028516999999997</v>
      </c>
      <c r="N224" s="48">
        <f t="shared" si="38"/>
        <v>3.203628534704378E-3</v>
      </c>
      <c r="O224" s="48">
        <f t="shared" si="39"/>
        <v>8.467830000000065E-3</v>
      </c>
      <c r="P224" s="48">
        <f t="shared" si="40"/>
        <v>3.6026371465295623E-2</v>
      </c>
      <c r="Q224" s="48">
        <f t="shared" si="41"/>
        <v>-8.467830000000065E-3</v>
      </c>
      <c r="R224" s="48">
        <v>0</v>
      </c>
      <c r="S224" s="49">
        <f t="shared" si="42"/>
        <v>-2.9325513501158649</v>
      </c>
      <c r="T224" s="55" t="s">
        <v>495</v>
      </c>
    </row>
    <row r="225" spans="1:20" ht="30" x14ac:dyDescent="0.25">
      <c r="A225" s="17" t="s">
        <v>20</v>
      </c>
      <c r="B225" s="24" t="s">
        <v>166</v>
      </c>
      <c r="C225" s="19" t="s">
        <v>167</v>
      </c>
      <c r="D225" s="41">
        <v>3.9230000000000001E-2</v>
      </c>
      <c r="E225" s="41">
        <v>0.28875300000000004</v>
      </c>
      <c r="F225" s="41">
        <v>0</v>
      </c>
      <c r="G225" s="48">
        <v>0</v>
      </c>
      <c r="H225" s="41">
        <f t="shared" si="36"/>
        <v>3.9230000000000001E-2</v>
      </c>
      <c r="I225" s="48">
        <f t="shared" si="37"/>
        <v>0.28875300000000004</v>
      </c>
      <c r="J225" s="48">
        <v>0</v>
      </c>
      <c r="K225" s="41">
        <v>0.28875300000000004</v>
      </c>
      <c r="L225" s="48">
        <f t="shared" si="35"/>
        <v>4.5165811053984581E-2</v>
      </c>
      <c r="M225" s="41">
        <v>0.35139001000000003</v>
      </c>
      <c r="N225" s="48">
        <f t="shared" si="38"/>
        <v>-5.9358110539845799E-3</v>
      </c>
      <c r="O225" s="48">
        <f t="shared" si="39"/>
        <v>-6.2637009999999993E-2</v>
      </c>
      <c r="P225" s="48">
        <f t="shared" si="40"/>
        <v>4.5165811053984581E-2</v>
      </c>
      <c r="Q225" s="48">
        <f t="shared" si="41"/>
        <v>6.2637009999999993E-2</v>
      </c>
      <c r="R225" s="48">
        <v>0</v>
      </c>
      <c r="S225" s="49">
        <f t="shared" si="42"/>
        <v>21.692245621690507</v>
      </c>
      <c r="T225" s="34" t="s">
        <v>518</v>
      </c>
    </row>
    <row r="226" spans="1:20" ht="30" x14ac:dyDescent="0.25">
      <c r="A226" s="17" t="s">
        <v>20</v>
      </c>
      <c r="B226" s="24" t="s">
        <v>168</v>
      </c>
      <c r="C226" s="19" t="s">
        <v>169</v>
      </c>
      <c r="D226" s="41">
        <v>3.9230000000000001E-2</v>
      </c>
      <c r="E226" s="41">
        <v>0.28875300000000004</v>
      </c>
      <c r="F226" s="41">
        <v>0</v>
      </c>
      <c r="G226" s="48">
        <v>0</v>
      </c>
      <c r="H226" s="41">
        <f t="shared" si="36"/>
        <v>3.9230000000000001E-2</v>
      </c>
      <c r="I226" s="48">
        <f t="shared" si="37"/>
        <v>0.28875300000000004</v>
      </c>
      <c r="J226" s="48">
        <v>0</v>
      </c>
      <c r="K226" s="41">
        <v>0.28875300000000004</v>
      </c>
      <c r="L226" s="48">
        <f t="shared" si="35"/>
        <v>4.7177168380462722E-2</v>
      </c>
      <c r="M226" s="41">
        <v>0.36703837</v>
      </c>
      <c r="N226" s="48">
        <f t="shared" si="38"/>
        <v>-7.9471683804627213E-3</v>
      </c>
      <c r="O226" s="48">
        <f t="shared" si="39"/>
        <v>-7.8285369999999965E-2</v>
      </c>
      <c r="P226" s="48">
        <f t="shared" si="40"/>
        <v>4.7177168380462722E-2</v>
      </c>
      <c r="Q226" s="48">
        <f t="shared" si="41"/>
        <v>7.8285369999999965E-2</v>
      </c>
      <c r="R226" s="48">
        <v>0</v>
      </c>
      <c r="S226" s="49">
        <f t="shared" si="42"/>
        <v>27.111534771933087</v>
      </c>
      <c r="T226" s="34" t="s">
        <v>518</v>
      </c>
    </row>
    <row r="227" spans="1:20" ht="45" x14ac:dyDescent="0.25">
      <c r="A227" s="17" t="s">
        <v>20</v>
      </c>
      <c r="B227" s="24" t="s">
        <v>170</v>
      </c>
      <c r="C227" s="19" t="s">
        <v>171</v>
      </c>
      <c r="D227" s="41">
        <v>0.45834999999999998</v>
      </c>
      <c r="E227" s="41">
        <v>3.3734500000000005</v>
      </c>
      <c r="F227" s="41">
        <v>0</v>
      </c>
      <c r="G227" s="48">
        <v>0</v>
      </c>
      <c r="H227" s="41">
        <f t="shared" si="36"/>
        <v>0.45834999999999998</v>
      </c>
      <c r="I227" s="48">
        <f t="shared" si="37"/>
        <v>3.3734500000000005</v>
      </c>
      <c r="J227" s="48">
        <v>0</v>
      </c>
      <c r="K227" s="41">
        <v>3.3734500000000005</v>
      </c>
      <c r="L227" s="48">
        <f t="shared" si="35"/>
        <v>0</v>
      </c>
      <c r="M227" s="41">
        <v>0</v>
      </c>
      <c r="N227" s="48">
        <f t="shared" si="38"/>
        <v>0.45834999999999998</v>
      </c>
      <c r="O227" s="48">
        <f t="shared" si="39"/>
        <v>3.3734500000000005</v>
      </c>
      <c r="P227" s="48">
        <f t="shared" si="40"/>
        <v>0</v>
      </c>
      <c r="Q227" s="48">
        <f t="shared" si="41"/>
        <v>-3.3734500000000005</v>
      </c>
      <c r="R227" s="48">
        <v>0</v>
      </c>
      <c r="S227" s="49">
        <f t="shared" si="42"/>
        <v>-100</v>
      </c>
      <c r="T227" s="34" t="s">
        <v>515</v>
      </c>
    </row>
    <row r="228" spans="1:20" ht="45" x14ac:dyDescent="0.25">
      <c r="A228" s="17" t="s">
        <v>20</v>
      </c>
      <c r="B228" s="24" t="s">
        <v>290</v>
      </c>
      <c r="C228" s="19" t="s">
        <v>312</v>
      </c>
      <c r="D228" s="41">
        <v>0</v>
      </c>
      <c r="E228" s="41">
        <v>0</v>
      </c>
      <c r="F228" s="41">
        <v>0</v>
      </c>
      <c r="G228" s="48">
        <v>0</v>
      </c>
      <c r="H228" s="41">
        <f t="shared" si="36"/>
        <v>0</v>
      </c>
      <c r="I228" s="48">
        <f t="shared" si="37"/>
        <v>0</v>
      </c>
      <c r="J228" s="48">
        <v>0</v>
      </c>
      <c r="K228" s="41">
        <v>0</v>
      </c>
      <c r="L228" s="48">
        <f t="shared" si="35"/>
        <v>3.080346915167095E-2</v>
      </c>
      <c r="M228" s="41">
        <v>0.23965099000000001</v>
      </c>
      <c r="N228" s="48">
        <f t="shared" si="38"/>
        <v>-3.080346915167095E-2</v>
      </c>
      <c r="O228" s="48">
        <f t="shared" si="39"/>
        <v>-0.23965099000000001</v>
      </c>
      <c r="P228" s="48">
        <f t="shared" si="40"/>
        <v>3.080346915167095E-2</v>
      </c>
      <c r="Q228" s="48">
        <f t="shared" si="41"/>
        <v>0.23965099000000001</v>
      </c>
      <c r="R228" s="48">
        <v>0</v>
      </c>
      <c r="S228" s="49">
        <v>100</v>
      </c>
      <c r="T228" s="34" t="s">
        <v>515</v>
      </c>
    </row>
    <row r="229" spans="1:20" ht="45" x14ac:dyDescent="0.25">
      <c r="A229" s="17" t="s">
        <v>20</v>
      </c>
      <c r="B229" s="24" t="s">
        <v>291</v>
      </c>
      <c r="C229" s="19" t="s">
        <v>302</v>
      </c>
      <c r="D229" s="41">
        <v>0</v>
      </c>
      <c r="E229" s="41">
        <v>0</v>
      </c>
      <c r="F229" s="41">
        <v>0</v>
      </c>
      <c r="G229" s="48">
        <v>0</v>
      </c>
      <c r="H229" s="41">
        <f t="shared" si="36"/>
        <v>0</v>
      </c>
      <c r="I229" s="48">
        <f t="shared" si="37"/>
        <v>0</v>
      </c>
      <c r="J229" s="48">
        <v>0</v>
      </c>
      <c r="K229" s="41">
        <v>0</v>
      </c>
      <c r="L229" s="48">
        <f t="shared" si="35"/>
        <v>3.0007865038560413E-2</v>
      </c>
      <c r="M229" s="41">
        <v>0.23346119000000001</v>
      </c>
      <c r="N229" s="48">
        <f t="shared" si="38"/>
        <v>-3.0007865038560413E-2</v>
      </c>
      <c r="O229" s="48">
        <f t="shared" si="39"/>
        <v>-0.23346119000000001</v>
      </c>
      <c r="P229" s="48">
        <f t="shared" si="40"/>
        <v>3.0007865038560413E-2</v>
      </c>
      <c r="Q229" s="48">
        <f t="shared" si="41"/>
        <v>0.23346119000000001</v>
      </c>
      <c r="R229" s="48">
        <v>0</v>
      </c>
      <c r="S229" s="49">
        <v>100</v>
      </c>
      <c r="T229" s="34" t="s">
        <v>515</v>
      </c>
    </row>
    <row r="230" spans="1:20" ht="45" x14ac:dyDescent="0.25">
      <c r="A230" s="17" t="s">
        <v>20</v>
      </c>
      <c r="B230" s="24" t="s">
        <v>292</v>
      </c>
      <c r="C230" s="19" t="s">
        <v>303</v>
      </c>
      <c r="D230" s="41">
        <v>0</v>
      </c>
      <c r="E230" s="41">
        <v>0</v>
      </c>
      <c r="F230" s="41">
        <v>0</v>
      </c>
      <c r="G230" s="48">
        <v>0</v>
      </c>
      <c r="H230" s="41">
        <f t="shared" si="36"/>
        <v>0</v>
      </c>
      <c r="I230" s="48">
        <f t="shared" si="37"/>
        <v>0</v>
      </c>
      <c r="J230" s="48">
        <v>0</v>
      </c>
      <c r="K230" s="41">
        <v>0</v>
      </c>
      <c r="L230" s="48">
        <f t="shared" si="35"/>
        <v>3.2141713367609251E-2</v>
      </c>
      <c r="M230" s="41">
        <v>0.25006253000000001</v>
      </c>
      <c r="N230" s="48">
        <f t="shared" si="38"/>
        <v>-3.2141713367609251E-2</v>
      </c>
      <c r="O230" s="48">
        <f t="shared" si="39"/>
        <v>-0.25006253000000001</v>
      </c>
      <c r="P230" s="48">
        <f t="shared" si="40"/>
        <v>3.2141713367609251E-2</v>
      </c>
      <c r="Q230" s="48">
        <f t="shared" si="41"/>
        <v>0.25006253000000001</v>
      </c>
      <c r="R230" s="48">
        <v>0</v>
      </c>
      <c r="S230" s="49">
        <v>100</v>
      </c>
      <c r="T230" s="34" t="s">
        <v>515</v>
      </c>
    </row>
    <row r="231" spans="1:20" ht="45" x14ac:dyDescent="0.25">
      <c r="A231" s="17" t="s">
        <v>20</v>
      </c>
      <c r="B231" s="24" t="s">
        <v>293</v>
      </c>
      <c r="C231" s="19" t="s">
        <v>304</v>
      </c>
      <c r="D231" s="41">
        <v>0</v>
      </c>
      <c r="E231" s="41">
        <v>0</v>
      </c>
      <c r="F231" s="41">
        <v>0</v>
      </c>
      <c r="G231" s="48">
        <v>0</v>
      </c>
      <c r="H231" s="41">
        <f t="shared" si="36"/>
        <v>0</v>
      </c>
      <c r="I231" s="48">
        <f t="shared" si="37"/>
        <v>0</v>
      </c>
      <c r="J231" s="48">
        <v>0</v>
      </c>
      <c r="K231" s="41">
        <v>0</v>
      </c>
      <c r="L231" s="48">
        <f t="shared" si="35"/>
        <v>3.0104845758354756E-2</v>
      </c>
      <c r="M231" s="41">
        <v>0.2342157</v>
      </c>
      <c r="N231" s="48">
        <f t="shared" si="38"/>
        <v>-3.0104845758354756E-2</v>
      </c>
      <c r="O231" s="48">
        <f t="shared" si="39"/>
        <v>-0.2342157</v>
      </c>
      <c r="P231" s="48">
        <f t="shared" si="40"/>
        <v>3.0104845758354756E-2</v>
      </c>
      <c r="Q231" s="48">
        <f t="shared" si="41"/>
        <v>0.2342157</v>
      </c>
      <c r="R231" s="48">
        <v>0</v>
      </c>
      <c r="S231" s="49">
        <v>100</v>
      </c>
      <c r="T231" s="34" t="s">
        <v>515</v>
      </c>
    </row>
    <row r="232" spans="1:20" ht="45" x14ac:dyDescent="0.25">
      <c r="A232" s="17" t="s">
        <v>20</v>
      </c>
      <c r="B232" s="24" t="s">
        <v>294</v>
      </c>
      <c r="C232" s="19" t="s">
        <v>305</v>
      </c>
      <c r="D232" s="41">
        <v>0</v>
      </c>
      <c r="E232" s="41">
        <v>0</v>
      </c>
      <c r="F232" s="41">
        <v>0</v>
      </c>
      <c r="G232" s="48">
        <v>0</v>
      </c>
      <c r="H232" s="41">
        <f t="shared" si="36"/>
        <v>0</v>
      </c>
      <c r="I232" s="48">
        <f t="shared" si="37"/>
        <v>0</v>
      </c>
      <c r="J232" s="48">
        <v>0</v>
      </c>
      <c r="K232" s="41">
        <v>0</v>
      </c>
      <c r="L232" s="48">
        <f t="shared" si="35"/>
        <v>5.9710646529562983E-2</v>
      </c>
      <c r="M232" s="41">
        <v>0.46454883000000002</v>
      </c>
      <c r="N232" s="48">
        <f t="shared" si="38"/>
        <v>-5.9710646529562983E-2</v>
      </c>
      <c r="O232" s="48">
        <f t="shared" si="39"/>
        <v>-0.46454883000000002</v>
      </c>
      <c r="P232" s="48">
        <f t="shared" si="40"/>
        <v>5.9710646529562983E-2</v>
      </c>
      <c r="Q232" s="48">
        <f t="shared" si="41"/>
        <v>0.46454883000000002</v>
      </c>
      <c r="R232" s="48">
        <v>0</v>
      </c>
      <c r="S232" s="49">
        <v>100</v>
      </c>
      <c r="T232" s="34" t="s">
        <v>515</v>
      </c>
    </row>
    <row r="233" spans="1:20" ht="45" x14ac:dyDescent="0.25">
      <c r="A233" s="17" t="s">
        <v>20</v>
      </c>
      <c r="B233" s="24" t="s">
        <v>295</v>
      </c>
      <c r="C233" s="19" t="s">
        <v>306</v>
      </c>
      <c r="D233" s="41">
        <v>0</v>
      </c>
      <c r="E233" s="41">
        <v>0</v>
      </c>
      <c r="F233" s="41">
        <v>0</v>
      </c>
      <c r="G233" s="48">
        <v>0</v>
      </c>
      <c r="H233" s="41">
        <f t="shared" si="36"/>
        <v>0</v>
      </c>
      <c r="I233" s="48">
        <f t="shared" si="37"/>
        <v>0</v>
      </c>
      <c r="J233" s="48">
        <v>0</v>
      </c>
      <c r="K233" s="41">
        <v>0</v>
      </c>
      <c r="L233" s="48">
        <f t="shared" si="35"/>
        <v>3.0046751928020567E-2</v>
      </c>
      <c r="M233" s="41">
        <v>0.23376373</v>
      </c>
      <c r="N233" s="48">
        <f t="shared" si="38"/>
        <v>-3.0046751928020567E-2</v>
      </c>
      <c r="O233" s="48">
        <f t="shared" si="39"/>
        <v>-0.23376373</v>
      </c>
      <c r="P233" s="48">
        <f t="shared" si="40"/>
        <v>3.0046751928020567E-2</v>
      </c>
      <c r="Q233" s="48">
        <f t="shared" si="41"/>
        <v>0.23376373</v>
      </c>
      <c r="R233" s="48">
        <v>0</v>
      </c>
      <c r="S233" s="49">
        <v>100</v>
      </c>
      <c r="T233" s="34" t="s">
        <v>515</v>
      </c>
    </row>
    <row r="234" spans="1:20" ht="45" x14ac:dyDescent="0.25">
      <c r="A234" s="17" t="s">
        <v>20</v>
      </c>
      <c r="B234" s="24" t="s">
        <v>296</v>
      </c>
      <c r="C234" s="19" t="s">
        <v>307</v>
      </c>
      <c r="D234" s="41">
        <v>0</v>
      </c>
      <c r="E234" s="41">
        <v>0</v>
      </c>
      <c r="F234" s="41">
        <v>0</v>
      </c>
      <c r="G234" s="48">
        <v>0</v>
      </c>
      <c r="H234" s="41">
        <f t="shared" si="36"/>
        <v>0</v>
      </c>
      <c r="I234" s="48">
        <f t="shared" si="37"/>
        <v>0</v>
      </c>
      <c r="J234" s="48">
        <v>0</v>
      </c>
      <c r="K234" s="41">
        <v>0</v>
      </c>
      <c r="L234" s="48">
        <f t="shared" si="35"/>
        <v>2.9960357326478147E-2</v>
      </c>
      <c r="M234" s="41">
        <v>0.23309157999999999</v>
      </c>
      <c r="N234" s="48">
        <f t="shared" si="38"/>
        <v>-2.9960357326478147E-2</v>
      </c>
      <c r="O234" s="48">
        <f t="shared" si="39"/>
        <v>-0.23309157999999999</v>
      </c>
      <c r="P234" s="48">
        <f t="shared" si="40"/>
        <v>2.9960357326478147E-2</v>
      </c>
      <c r="Q234" s="48">
        <f t="shared" si="41"/>
        <v>0.23309157999999999</v>
      </c>
      <c r="R234" s="48">
        <v>0</v>
      </c>
      <c r="S234" s="49">
        <v>100</v>
      </c>
      <c r="T234" s="34" t="s">
        <v>515</v>
      </c>
    </row>
    <row r="235" spans="1:20" ht="45" x14ac:dyDescent="0.25">
      <c r="A235" s="17" t="s">
        <v>20</v>
      </c>
      <c r="B235" s="24" t="s">
        <v>297</v>
      </c>
      <c r="C235" s="19" t="s">
        <v>308</v>
      </c>
      <c r="D235" s="41">
        <v>0</v>
      </c>
      <c r="E235" s="41">
        <v>0</v>
      </c>
      <c r="F235" s="41">
        <v>0</v>
      </c>
      <c r="G235" s="48">
        <v>0</v>
      </c>
      <c r="H235" s="41">
        <f t="shared" si="36"/>
        <v>0</v>
      </c>
      <c r="I235" s="48">
        <f t="shared" si="37"/>
        <v>0</v>
      </c>
      <c r="J235" s="48">
        <v>0</v>
      </c>
      <c r="K235" s="41">
        <v>0</v>
      </c>
      <c r="L235" s="48">
        <f t="shared" si="35"/>
        <v>3.0517856041131105E-2</v>
      </c>
      <c r="M235" s="41">
        <v>0.23742892000000002</v>
      </c>
      <c r="N235" s="48">
        <f t="shared" si="38"/>
        <v>-3.0517856041131105E-2</v>
      </c>
      <c r="O235" s="48">
        <f t="shared" si="39"/>
        <v>-0.23742892000000002</v>
      </c>
      <c r="P235" s="48">
        <f t="shared" si="40"/>
        <v>3.0517856041131105E-2</v>
      </c>
      <c r="Q235" s="48">
        <f t="shared" si="41"/>
        <v>0.23742892000000002</v>
      </c>
      <c r="R235" s="48">
        <v>0</v>
      </c>
      <c r="S235" s="49">
        <v>100</v>
      </c>
      <c r="T235" s="34" t="s">
        <v>515</v>
      </c>
    </row>
    <row r="236" spans="1:20" ht="45" x14ac:dyDescent="0.25">
      <c r="A236" s="17" t="s">
        <v>20</v>
      </c>
      <c r="B236" s="24" t="s">
        <v>298</v>
      </c>
      <c r="C236" s="19" t="s">
        <v>309</v>
      </c>
      <c r="D236" s="41">
        <v>0</v>
      </c>
      <c r="E236" s="41">
        <v>0</v>
      </c>
      <c r="F236" s="41">
        <v>0</v>
      </c>
      <c r="G236" s="48">
        <v>0</v>
      </c>
      <c r="H236" s="41">
        <f t="shared" si="36"/>
        <v>0</v>
      </c>
      <c r="I236" s="48">
        <f t="shared" si="37"/>
        <v>0</v>
      </c>
      <c r="J236" s="48">
        <v>0</v>
      </c>
      <c r="K236" s="41">
        <v>0</v>
      </c>
      <c r="L236" s="48">
        <f t="shared" si="35"/>
        <v>3.03285912596401E-2</v>
      </c>
      <c r="M236" s="41">
        <v>0.23595643999999999</v>
      </c>
      <c r="N236" s="48">
        <f t="shared" si="38"/>
        <v>-3.03285912596401E-2</v>
      </c>
      <c r="O236" s="48">
        <f t="shared" si="39"/>
        <v>-0.23595643999999999</v>
      </c>
      <c r="P236" s="48">
        <f t="shared" si="40"/>
        <v>3.03285912596401E-2</v>
      </c>
      <c r="Q236" s="48">
        <f t="shared" si="41"/>
        <v>0.23595643999999999</v>
      </c>
      <c r="R236" s="48">
        <v>0</v>
      </c>
      <c r="S236" s="49">
        <v>100</v>
      </c>
      <c r="T236" s="34" t="s">
        <v>515</v>
      </c>
    </row>
    <row r="237" spans="1:20" ht="45" x14ac:dyDescent="0.25">
      <c r="A237" s="17" t="s">
        <v>20</v>
      </c>
      <c r="B237" s="24" t="s">
        <v>299</v>
      </c>
      <c r="C237" s="19" t="s">
        <v>310</v>
      </c>
      <c r="D237" s="41">
        <v>0</v>
      </c>
      <c r="E237" s="41">
        <v>0</v>
      </c>
      <c r="F237" s="41">
        <v>0</v>
      </c>
      <c r="G237" s="48">
        <v>0</v>
      </c>
      <c r="H237" s="41">
        <f t="shared" si="36"/>
        <v>0</v>
      </c>
      <c r="I237" s="48">
        <f t="shared" si="37"/>
        <v>0</v>
      </c>
      <c r="J237" s="48">
        <v>0</v>
      </c>
      <c r="K237" s="41">
        <v>0</v>
      </c>
      <c r="L237" s="48">
        <f t="shared" si="35"/>
        <v>3.0400345758354756E-2</v>
      </c>
      <c r="M237" s="41">
        <v>0.23651469</v>
      </c>
      <c r="N237" s="48">
        <f t="shared" si="38"/>
        <v>-3.0400345758354756E-2</v>
      </c>
      <c r="O237" s="48">
        <f t="shared" si="39"/>
        <v>-0.23651469</v>
      </c>
      <c r="P237" s="48">
        <f t="shared" si="40"/>
        <v>3.0400345758354756E-2</v>
      </c>
      <c r="Q237" s="48">
        <f t="shared" si="41"/>
        <v>0.23651469</v>
      </c>
      <c r="R237" s="48">
        <v>0</v>
      </c>
      <c r="S237" s="49">
        <v>100</v>
      </c>
      <c r="T237" s="34" t="s">
        <v>515</v>
      </c>
    </row>
    <row r="238" spans="1:20" ht="45" x14ac:dyDescent="0.25">
      <c r="A238" s="17" t="s">
        <v>20</v>
      </c>
      <c r="B238" s="24" t="s">
        <v>300</v>
      </c>
      <c r="C238" s="19" t="s">
        <v>311</v>
      </c>
      <c r="D238" s="41">
        <v>0</v>
      </c>
      <c r="E238" s="41">
        <v>0</v>
      </c>
      <c r="F238" s="41">
        <v>0</v>
      </c>
      <c r="G238" s="48">
        <v>0</v>
      </c>
      <c r="H238" s="41">
        <f t="shared" si="36"/>
        <v>0</v>
      </c>
      <c r="I238" s="48">
        <f t="shared" si="37"/>
        <v>0</v>
      </c>
      <c r="J238" s="48">
        <v>0</v>
      </c>
      <c r="K238" s="41">
        <v>0</v>
      </c>
      <c r="L238" s="48">
        <f t="shared" si="35"/>
        <v>3.313039974293059E-2</v>
      </c>
      <c r="M238" s="41">
        <v>0.25775450999999999</v>
      </c>
      <c r="N238" s="48">
        <f t="shared" si="38"/>
        <v>-3.313039974293059E-2</v>
      </c>
      <c r="O238" s="48">
        <f t="shared" si="39"/>
        <v>-0.25775450999999999</v>
      </c>
      <c r="P238" s="48">
        <f t="shared" si="40"/>
        <v>3.313039974293059E-2</v>
      </c>
      <c r="Q238" s="48">
        <f t="shared" si="41"/>
        <v>0.25775450999999999</v>
      </c>
      <c r="R238" s="48">
        <v>0</v>
      </c>
      <c r="S238" s="49">
        <v>100</v>
      </c>
      <c r="T238" s="34" t="s">
        <v>515</v>
      </c>
    </row>
    <row r="239" spans="1:20" ht="45" x14ac:dyDescent="0.25">
      <c r="A239" s="17" t="s">
        <v>20</v>
      </c>
      <c r="B239" s="24" t="s">
        <v>301</v>
      </c>
      <c r="C239" s="19" t="s">
        <v>312</v>
      </c>
      <c r="D239" s="41">
        <v>0</v>
      </c>
      <c r="E239" s="41">
        <v>0</v>
      </c>
      <c r="F239" s="41">
        <v>0</v>
      </c>
      <c r="G239" s="48">
        <v>0</v>
      </c>
      <c r="H239" s="41">
        <f t="shared" si="36"/>
        <v>0</v>
      </c>
      <c r="I239" s="48">
        <f t="shared" si="37"/>
        <v>0</v>
      </c>
      <c r="J239" s="48">
        <v>0</v>
      </c>
      <c r="K239" s="41">
        <v>0</v>
      </c>
      <c r="L239" s="48">
        <f t="shared" si="35"/>
        <v>1.4281516709511567E-3</v>
      </c>
      <c r="M239" s="41">
        <v>1.1111019999999999E-2</v>
      </c>
      <c r="N239" s="48">
        <f t="shared" si="38"/>
        <v>-1.4281516709511567E-3</v>
      </c>
      <c r="O239" s="48">
        <f t="shared" si="39"/>
        <v>-1.1111019999999999E-2</v>
      </c>
      <c r="P239" s="48">
        <f t="shared" si="40"/>
        <v>1.4281516709511567E-3</v>
      </c>
      <c r="Q239" s="48">
        <f t="shared" si="41"/>
        <v>1.1111019999999999E-2</v>
      </c>
      <c r="R239" s="48">
        <v>0</v>
      </c>
      <c r="S239" s="49">
        <v>100</v>
      </c>
      <c r="T239" s="34" t="s">
        <v>515</v>
      </c>
    </row>
    <row r="240" spans="1:20" ht="45" x14ac:dyDescent="0.25">
      <c r="A240" s="17" t="s">
        <v>20</v>
      </c>
      <c r="B240" s="24" t="s">
        <v>172</v>
      </c>
      <c r="C240" s="19" t="s">
        <v>173</v>
      </c>
      <c r="D240" s="41">
        <v>0.48859000000000002</v>
      </c>
      <c r="E240" s="41">
        <v>3.5960030000000001</v>
      </c>
      <c r="F240" s="41">
        <v>0</v>
      </c>
      <c r="G240" s="48">
        <v>0</v>
      </c>
      <c r="H240" s="41">
        <f t="shared" si="36"/>
        <v>0.48859000000000002</v>
      </c>
      <c r="I240" s="48">
        <f t="shared" si="37"/>
        <v>3.5960030000000001</v>
      </c>
      <c r="J240" s="48">
        <v>0</v>
      </c>
      <c r="K240" s="41">
        <v>3.5960030000000001</v>
      </c>
      <c r="L240" s="48">
        <f t="shared" si="35"/>
        <v>0</v>
      </c>
      <c r="M240" s="41">
        <v>0</v>
      </c>
      <c r="N240" s="48">
        <f t="shared" si="38"/>
        <v>0.48859000000000002</v>
      </c>
      <c r="O240" s="48">
        <f t="shared" si="39"/>
        <v>3.5960030000000001</v>
      </c>
      <c r="P240" s="48">
        <f t="shared" si="40"/>
        <v>0</v>
      </c>
      <c r="Q240" s="48">
        <f t="shared" si="41"/>
        <v>-3.5960030000000001</v>
      </c>
      <c r="R240" s="48">
        <v>0</v>
      </c>
      <c r="S240" s="49">
        <v>100</v>
      </c>
      <c r="T240" s="34" t="s">
        <v>515</v>
      </c>
    </row>
    <row r="241" spans="1:20" ht="45" x14ac:dyDescent="0.25">
      <c r="A241" s="17" t="s">
        <v>20</v>
      </c>
      <c r="B241" s="24" t="s">
        <v>313</v>
      </c>
      <c r="C241" s="19" t="s">
        <v>173</v>
      </c>
      <c r="D241" s="41">
        <v>0</v>
      </c>
      <c r="E241" s="41">
        <v>0</v>
      </c>
      <c r="F241" s="41">
        <v>0</v>
      </c>
      <c r="G241" s="48">
        <v>0</v>
      </c>
      <c r="H241" s="41">
        <f t="shared" si="36"/>
        <v>0</v>
      </c>
      <c r="I241" s="48">
        <f t="shared" si="37"/>
        <v>0</v>
      </c>
      <c r="J241" s="48">
        <v>0</v>
      </c>
      <c r="K241" s="41">
        <v>0</v>
      </c>
      <c r="L241" s="48">
        <f t="shared" ref="L241:L253" si="43">M241/7.78</f>
        <v>4.4440710796915167E-2</v>
      </c>
      <c r="M241" s="41">
        <v>0.34574873</v>
      </c>
      <c r="N241" s="48">
        <f t="shared" si="38"/>
        <v>-4.4440710796915167E-2</v>
      </c>
      <c r="O241" s="48">
        <f t="shared" si="39"/>
        <v>-0.34574873</v>
      </c>
      <c r="P241" s="48">
        <f t="shared" si="40"/>
        <v>4.4440710796915167E-2</v>
      </c>
      <c r="Q241" s="48">
        <f t="shared" si="41"/>
        <v>0.34574873</v>
      </c>
      <c r="R241" s="48">
        <v>0</v>
      </c>
      <c r="S241" s="49">
        <v>100</v>
      </c>
      <c r="T241" s="34" t="s">
        <v>515</v>
      </c>
    </row>
    <row r="242" spans="1:20" ht="45" x14ac:dyDescent="0.25">
      <c r="A242" s="17" t="s">
        <v>20</v>
      </c>
      <c r="B242" s="24" t="s">
        <v>314</v>
      </c>
      <c r="C242" s="19" t="s">
        <v>318</v>
      </c>
      <c r="D242" s="41">
        <v>0</v>
      </c>
      <c r="E242" s="41">
        <v>0</v>
      </c>
      <c r="F242" s="41">
        <v>0</v>
      </c>
      <c r="G242" s="48">
        <v>0</v>
      </c>
      <c r="H242" s="41">
        <f t="shared" si="36"/>
        <v>0</v>
      </c>
      <c r="I242" s="48">
        <f t="shared" si="37"/>
        <v>0</v>
      </c>
      <c r="J242" s="48">
        <v>0</v>
      </c>
      <c r="K242" s="41">
        <v>0</v>
      </c>
      <c r="L242" s="48">
        <f t="shared" si="43"/>
        <v>4.3535627249357334E-2</v>
      </c>
      <c r="M242" s="41">
        <v>0.33870718000000005</v>
      </c>
      <c r="N242" s="48">
        <f t="shared" si="38"/>
        <v>-4.3535627249357334E-2</v>
      </c>
      <c r="O242" s="48">
        <f t="shared" si="39"/>
        <v>-0.33870718000000005</v>
      </c>
      <c r="P242" s="48">
        <f t="shared" si="40"/>
        <v>4.3535627249357334E-2</v>
      </c>
      <c r="Q242" s="48">
        <f t="shared" si="41"/>
        <v>0.33870718000000005</v>
      </c>
      <c r="R242" s="48">
        <v>0</v>
      </c>
      <c r="S242" s="49">
        <v>100</v>
      </c>
      <c r="T242" s="34" t="s">
        <v>515</v>
      </c>
    </row>
    <row r="243" spans="1:20" ht="45" x14ac:dyDescent="0.25">
      <c r="A243" s="17" t="s">
        <v>20</v>
      </c>
      <c r="B243" s="24" t="s">
        <v>697</v>
      </c>
      <c r="C243" s="19" t="s">
        <v>319</v>
      </c>
      <c r="D243" s="41">
        <v>0</v>
      </c>
      <c r="E243" s="41">
        <v>0</v>
      </c>
      <c r="F243" s="41">
        <v>0</v>
      </c>
      <c r="G243" s="48">
        <v>0</v>
      </c>
      <c r="H243" s="41">
        <f t="shared" si="36"/>
        <v>0</v>
      </c>
      <c r="I243" s="48">
        <f t="shared" si="37"/>
        <v>0</v>
      </c>
      <c r="J243" s="48">
        <v>0</v>
      </c>
      <c r="K243" s="41">
        <v>0</v>
      </c>
      <c r="L243" s="48">
        <f t="shared" si="43"/>
        <v>8.357864010282777E-2</v>
      </c>
      <c r="M243" s="41">
        <v>0.65024182000000008</v>
      </c>
      <c r="N243" s="48">
        <f t="shared" si="38"/>
        <v>-8.357864010282777E-2</v>
      </c>
      <c r="O243" s="48">
        <f t="shared" si="39"/>
        <v>-0.65024182000000008</v>
      </c>
      <c r="P243" s="48">
        <f t="shared" si="40"/>
        <v>8.357864010282777E-2</v>
      </c>
      <c r="Q243" s="48">
        <f t="shared" si="41"/>
        <v>0.65024182000000008</v>
      </c>
      <c r="R243" s="48">
        <v>0</v>
      </c>
      <c r="S243" s="49">
        <v>100</v>
      </c>
      <c r="T243" s="34" t="s">
        <v>515</v>
      </c>
    </row>
    <row r="244" spans="1:20" ht="45" x14ac:dyDescent="0.25">
      <c r="A244" s="17" t="s">
        <v>20</v>
      </c>
      <c r="B244" s="24" t="s">
        <v>315</v>
      </c>
      <c r="C244" s="19" t="s">
        <v>320</v>
      </c>
      <c r="D244" s="41">
        <v>0</v>
      </c>
      <c r="E244" s="41">
        <v>0</v>
      </c>
      <c r="F244" s="41">
        <v>0</v>
      </c>
      <c r="G244" s="48">
        <v>0</v>
      </c>
      <c r="H244" s="41">
        <f t="shared" si="36"/>
        <v>0</v>
      </c>
      <c r="I244" s="48">
        <f t="shared" si="37"/>
        <v>0</v>
      </c>
      <c r="J244" s="48">
        <v>0</v>
      </c>
      <c r="K244" s="41">
        <v>0</v>
      </c>
      <c r="L244" s="48">
        <f t="shared" si="43"/>
        <v>4.3370038560411314E-2</v>
      </c>
      <c r="M244" s="41">
        <v>0.33741890000000002</v>
      </c>
      <c r="N244" s="48">
        <f t="shared" si="38"/>
        <v>-4.3370038560411314E-2</v>
      </c>
      <c r="O244" s="48">
        <f t="shared" si="39"/>
        <v>-0.33741890000000002</v>
      </c>
      <c r="P244" s="48">
        <f t="shared" si="40"/>
        <v>4.3370038560411314E-2</v>
      </c>
      <c r="Q244" s="48">
        <f t="shared" si="41"/>
        <v>0.33741890000000002</v>
      </c>
      <c r="R244" s="48">
        <v>0</v>
      </c>
      <c r="S244" s="49">
        <v>100</v>
      </c>
      <c r="T244" s="34" t="s">
        <v>515</v>
      </c>
    </row>
    <row r="245" spans="1:20" ht="45" x14ac:dyDescent="0.25">
      <c r="A245" s="17" t="s">
        <v>20</v>
      </c>
      <c r="B245" s="24" t="s">
        <v>698</v>
      </c>
      <c r="C245" s="19" t="s">
        <v>321</v>
      </c>
      <c r="D245" s="41">
        <v>0</v>
      </c>
      <c r="E245" s="41">
        <v>0</v>
      </c>
      <c r="F245" s="41">
        <v>0</v>
      </c>
      <c r="G245" s="48">
        <v>0</v>
      </c>
      <c r="H245" s="41">
        <f t="shared" si="36"/>
        <v>0</v>
      </c>
      <c r="I245" s="48">
        <f t="shared" si="37"/>
        <v>0</v>
      </c>
      <c r="J245" s="48">
        <v>0</v>
      </c>
      <c r="K245" s="41">
        <v>0</v>
      </c>
      <c r="L245" s="48">
        <f t="shared" si="43"/>
        <v>8.492271593830332E-2</v>
      </c>
      <c r="M245" s="41">
        <v>0.6606987299999999</v>
      </c>
      <c r="N245" s="48">
        <f t="shared" si="38"/>
        <v>-8.492271593830332E-2</v>
      </c>
      <c r="O245" s="48">
        <f t="shared" si="39"/>
        <v>-0.6606987299999999</v>
      </c>
      <c r="P245" s="48">
        <f t="shared" si="40"/>
        <v>8.492271593830332E-2</v>
      </c>
      <c r="Q245" s="48">
        <f t="shared" si="41"/>
        <v>0.6606987299999999</v>
      </c>
      <c r="R245" s="48">
        <v>0</v>
      </c>
      <c r="S245" s="49">
        <v>100</v>
      </c>
      <c r="T245" s="34" t="s">
        <v>515</v>
      </c>
    </row>
    <row r="246" spans="1:20" ht="45" x14ac:dyDescent="0.25">
      <c r="A246" s="17" t="s">
        <v>20</v>
      </c>
      <c r="B246" s="24" t="s">
        <v>699</v>
      </c>
      <c r="C246" s="19" t="s">
        <v>322</v>
      </c>
      <c r="D246" s="41">
        <v>0</v>
      </c>
      <c r="E246" s="41">
        <v>0</v>
      </c>
      <c r="F246" s="41">
        <v>0</v>
      </c>
      <c r="G246" s="48">
        <v>0</v>
      </c>
      <c r="H246" s="41">
        <f t="shared" si="36"/>
        <v>0</v>
      </c>
      <c r="I246" s="48">
        <f t="shared" si="37"/>
        <v>0</v>
      </c>
      <c r="J246" s="48">
        <v>0</v>
      </c>
      <c r="K246" s="41">
        <v>0</v>
      </c>
      <c r="L246" s="48">
        <f t="shared" si="43"/>
        <v>8.0197605398457578E-2</v>
      </c>
      <c r="M246" s="41">
        <v>0.62393736999999994</v>
      </c>
      <c r="N246" s="48">
        <f t="shared" si="38"/>
        <v>-8.0197605398457578E-2</v>
      </c>
      <c r="O246" s="48">
        <f t="shared" si="39"/>
        <v>-0.62393736999999994</v>
      </c>
      <c r="P246" s="48">
        <f t="shared" si="40"/>
        <v>8.0197605398457578E-2</v>
      </c>
      <c r="Q246" s="48">
        <f t="shared" si="41"/>
        <v>0.62393736999999994</v>
      </c>
      <c r="R246" s="48">
        <v>0</v>
      </c>
      <c r="S246" s="49">
        <v>100</v>
      </c>
      <c r="T246" s="34" t="s">
        <v>515</v>
      </c>
    </row>
    <row r="247" spans="1:20" ht="45" x14ac:dyDescent="0.25">
      <c r="A247" s="17" t="s">
        <v>20</v>
      </c>
      <c r="B247" s="24" t="s">
        <v>316</v>
      </c>
      <c r="C247" s="19" t="s">
        <v>323</v>
      </c>
      <c r="D247" s="41">
        <v>0</v>
      </c>
      <c r="E247" s="41">
        <v>0</v>
      </c>
      <c r="F247" s="41">
        <v>0</v>
      </c>
      <c r="G247" s="48">
        <v>0</v>
      </c>
      <c r="H247" s="41">
        <f t="shared" si="36"/>
        <v>0</v>
      </c>
      <c r="I247" s="48">
        <f t="shared" si="37"/>
        <v>0</v>
      </c>
      <c r="J247" s="48">
        <v>0</v>
      </c>
      <c r="K247" s="41">
        <v>0</v>
      </c>
      <c r="L247" s="48">
        <f t="shared" si="43"/>
        <v>4.2633203084832899E-2</v>
      </c>
      <c r="M247" s="41">
        <v>0.33168631999999998</v>
      </c>
      <c r="N247" s="48">
        <f t="shared" si="38"/>
        <v>-4.2633203084832899E-2</v>
      </c>
      <c r="O247" s="48">
        <f t="shared" si="39"/>
        <v>-0.33168631999999998</v>
      </c>
      <c r="P247" s="48">
        <f t="shared" si="40"/>
        <v>4.2633203084832899E-2</v>
      </c>
      <c r="Q247" s="48">
        <f t="shared" si="41"/>
        <v>0.33168631999999998</v>
      </c>
      <c r="R247" s="48">
        <v>0</v>
      </c>
      <c r="S247" s="49">
        <v>100</v>
      </c>
      <c r="T247" s="34" t="s">
        <v>515</v>
      </c>
    </row>
    <row r="248" spans="1:20" ht="45" x14ac:dyDescent="0.25">
      <c r="A248" s="17" t="s">
        <v>20</v>
      </c>
      <c r="B248" s="24" t="s">
        <v>317</v>
      </c>
      <c r="C248" s="19" t="s">
        <v>324</v>
      </c>
      <c r="D248" s="41">
        <v>0</v>
      </c>
      <c r="E248" s="41">
        <v>0</v>
      </c>
      <c r="F248" s="41">
        <v>0</v>
      </c>
      <c r="G248" s="48">
        <v>0</v>
      </c>
      <c r="H248" s="41">
        <f t="shared" si="36"/>
        <v>0</v>
      </c>
      <c r="I248" s="48">
        <f t="shared" si="37"/>
        <v>0</v>
      </c>
      <c r="J248" s="48">
        <v>0</v>
      </c>
      <c r="K248" s="41">
        <v>0</v>
      </c>
      <c r="L248" s="48">
        <f t="shared" si="43"/>
        <v>4.2394019280205655E-2</v>
      </c>
      <c r="M248" s="41">
        <v>0.32982547000000001</v>
      </c>
      <c r="N248" s="48">
        <f t="shared" si="38"/>
        <v>-4.2394019280205655E-2</v>
      </c>
      <c r="O248" s="48">
        <f t="shared" si="39"/>
        <v>-0.32982547000000001</v>
      </c>
      <c r="P248" s="48">
        <f t="shared" si="40"/>
        <v>4.2394019280205655E-2</v>
      </c>
      <c r="Q248" s="48">
        <f t="shared" si="41"/>
        <v>0.32982547000000001</v>
      </c>
      <c r="R248" s="48">
        <v>0</v>
      </c>
      <c r="S248" s="49">
        <v>100</v>
      </c>
      <c r="T248" s="34" t="s">
        <v>515</v>
      </c>
    </row>
    <row r="249" spans="1:20" ht="45" x14ac:dyDescent="0.25">
      <c r="A249" s="17" t="s">
        <v>20</v>
      </c>
      <c r="B249" s="24" t="s">
        <v>700</v>
      </c>
      <c r="C249" s="19" t="s">
        <v>325</v>
      </c>
      <c r="D249" s="41">
        <v>0</v>
      </c>
      <c r="E249" s="41">
        <v>0</v>
      </c>
      <c r="F249" s="41">
        <v>0</v>
      </c>
      <c r="G249" s="48">
        <v>0</v>
      </c>
      <c r="H249" s="41">
        <f t="shared" si="36"/>
        <v>0</v>
      </c>
      <c r="I249" s="48">
        <f t="shared" si="37"/>
        <v>0</v>
      </c>
      <c r="J249" s="48">
        <v>0</v>
      </c>
      <c r="K249" s="41">
        <v>0</v>
      </c>
      <c r="L249" s="48">
        <f t="shared" si="43"/>
        <v>5.6645688946015418E-2</v>
      </c>
      <c r="M249" s="41">
        <v>0.44070345999999999</v>
      </c>
      <c r="N249" s="48">
        <f t="shared" si="38"/>
        <v>-5.6645688946015418E-2</v>
      </c>
      <c r="O249" s="48">
        <f t="shared" si="39"/>
        <v>-0.44070345999999999</v>
      </c>
      <c r="P249" s="48">
        <f t="shared" si="40"/>
        <v>5.6645688946015418E-2</v>
      </c>
      <c r="Q249" s="48">
        <f t="shared" si="41"/>
        <v>0.44070345999999999</v>
      </c>
      <c r="R249" s="48">
        <v>0</v>
      </c>
      <c r="S249" s="49">
        <v>100</v>
      </c>
      <c r="T249" s="34" t="s">
        <v>515</v>
      </c>
    </row>
    <row r="250" spans="1:20" ht="45" x14ac:dyDescent="0.25">
      <c r="A250" s="17" t="s">
        <v>21</v>
      </c>
      <c r="B250" s="24" t="s">
        <v>701</v>
      </c>
      <c r="C250" s="19" t="s">
        <v>702</v>
      </c>
      <c r="D250" s="41">
        <v>0</v>
      </c>
      <c r="E250" s="41">
        <v>0</v>
      </c>
      <c r="F250" s="41">
        <v>0</v>
      </c>
      <c r="G250" s="48">
        <v>0</v>
      </c>
      <c r="H250" s="41">
        <f t="shared" si="36"/>
        <v>0</v>
      </c>
      <c r="I250" s="48">
        <f t="shared" si="37"/>
        <v>0</v>
      </c>
      <c r="J250" s="48">
        <v>0</v>
      </c>
      <c r="K250" s="41">
        <v>0</v>
      </c>
      <c r="L250" s="48">
        <f t="shared" si="43"/>
        <v>9.0280526992287904E-2</v>
      </c>
      <c r="M250" s="41">
        <v>0.70238249999999991</v>
      </c>
      <c r="N250" s="48">
        <f t="shared" si="38"/>
        <v>-9.0280526992287904E-2</v>
      </c>
      <c r="O250" s="48">
        <f t="shared" si="39"/>
        <v>-0.70238249999999991</v>
      </c>
      <c r="P250" s="48">
        <f t="shared" si="40"/>
        <v>9.0280526992287904E-2</v>
      </c>
      <c r="Q250" s="48">
        <f t="shared" si="41"/>
        <v>0.70238249999999991</v>
      </c>
      <c r="R250" s="48">
        <v>0</v>
      </c>
      <c r="S250" s="49">
        <v>100</v>
      </c>
      <c r="T250" s="34" t="s">
        <v>515</v>
      </c>
    </row>
    <row r="251" spans="1:20" ht="45" x14ac:dyDescent="0.25">
      <c r="A251" s="17" t="s">
        <v>20</v>
      </c>
      <c r="B251" s="24" t="s">
        <v>560</v>
      </c>
      <c r="C251" s="19" t="s">
        <v>561</v>
      </c>
      <c r="D251" s="41">
        <v>0</v>
      </c>
      <c r="E251" s="41">
        <v>0</v>
      </c>
      <c r="F251" s="41">
        <v>0</v>
      </c>
      <c r="G251" s="48">
        <v>4.9132429999999998E-2</v>
      </c>
      <c r="H251" s="41">
        <f t="shared" si="36"/>
        <v>0</v>
      </c>
      <c r="I251" s="48">
        <f t="shared" si="37"/>
        <v>-4.9132429999999998E-2</v>
      </c>
      <c r="J251" s="48">
        <v>0</v>
      </c>
      <c r="K251" s="41">
        <v>0</v>
      </c>
      <c r="L251" s="48">
        <f t="shared" si="43"/>
        <v>0</v>
      </c>
      <c r="M251" s="41">
        <v>0</v>
      </c>
      <c r="N251" s="48">
        <f t="shared" si="38"/>
        <v>0</v>
      </c>
      <c r="O251" s="48">
        <f t="shared" si="39"/>
        <v>-4.9132429999999998E-2</v>
      </c>
      <c r="P251" s="48">
        <f t="shared" si="40"/>
        <v>0</v>
      </c>
      <c r="Q251" s="48">
        <f t="shared" si="41"/>
        <v>0</v>
      </c>
      <c r="R251" s="48">
        <v>0</v>
      </c>
      <c r="S251" s="49">
        <v>0</v>
      </c>
      <c r="T251" s="34" t="s">
        <v>519</v>
      </c>
    </row>
    <row r="252" spans="1:20" ht="30" x14ac:dyDescent="0.25">
      <c r="A252" s="17" t="s">
        <v>20</v>
      </c>
      <c r="B252" s="24" t="s">
        <v>523</v>
      </c>
      <c r="C252" s="19" t="s">
        <v>524</v>
      </c>
      <c r="D252" s="41">
        <v>0</v>
      </c>
      <c r="E252" s="41">
        <v>0</v>
      </c>
      <c r="F252" s="41">
        <v>0</v>
      </c>
      <c r="G252" s="48">
        <v>0.23281218999999997</v>
      </c>
      <c r="H252" s="41">
        <f t="shared" si="36"/>
        <v>0</v>
      </c>
      <c r="I252" s="48">
        <f t="shared" si="37"/>
        <v>-0.23281218999999997</v>
      </c>
      <c r="J252" s="48">
        <v>0</v>
      </c>
      <c r="K252" s="41">
        <v>0</v>
      </c>
      <c r="L252" s="48">
        <f t="shared" si="43"/>
        <v>0</v>
      </c>
      <c r="M252" s="41">
        <v>0</v>
      </c>
      <c r="N252" s="48">
        <f t="shared" si="38"/>
        <v>0</v>
      </c>
      <c r="O252" s="48">
        <f t="shared" si="39"/>
        <v>-0.23281218999999997</v>
      </c>
      <c r="P252" s="48">
        <f t="shared" si="40"/>
        <v>0</v>
      </c>
      <c r="Q252" s="48">
        <f t="shared" si="41"/>
        <v>0</v>
      </c>
      <c r="R252" s="48">
        <v>0</v>
      </c>
      <c r="S252" s="49">
        <v>0</v>
      </c>
      <c r="T252" s="34" t="s">
        <v>517</v>
      </c>
    </row>
    <row r="253" spans="1:20" ht="45" x14ac:dyDescent="0.25">
      <c r="A253" s="17" t="s">
        <v>20</v>
      </c>
      <c r="B253" s="24" t="s">
        <v>703</v>
      </c>
      <c r="C253" s="19" t="s">
        <v>704</v>
      </c>
      <c r="D253" s="41">
        <v>0</v>
      </c>
      <c r="E253" s="41">
        <v>0</v>
      </c>
      <c r="F253" s="41">
        <v>0</v>
      </c>
      <c r="G253" s="48">
        <v>0</v>
      </c>
      <c r="H253" s="41">
        <f t="shared" si="36"/>
        <v>0</v>
      </c>
      <c r="I253" s="48">
        <f t="shared" si="37"/>
        <v>0</v>
      </c>
      <c r="J253" s="48">
        <v>0</v>
      </c>
      <c r="K253" s="41">
        <v>0</v>
      </c>
      <c r="L253" s="48">
        <f t="shared" si="43"/>
        <v>9.2361606683804623E-3</v>
      </c>
      <c r="M253" s="41">
        <v>7.1857329999999997E-2</v>
      </c>
      <c r="N253" s="48">
        <f t="shared" si="38"/>
        <v>-9.2361606683804623E-3</v>
      </c>
      <c r="O253" s="48">
        <f t="shared" si="39"/>
        <v>-7.1857329999999997E-2</v>
      </c>
      <c r="P253" s="48">
        <f t="shared" si="40"/>
        <v>9.2361606683804623E-3</v>
      </c>
      <c r="Q253" s="48">
        <f t="shared" si="41"/>
        <v>7.1857329999999997E-2</v>
      </c>
      <c r="R253" s="48">
        <v>0</v>
      </c>
      <c r="S253" s="49">
        <v>100</v>
      </c>
      <c r="T253" s="34" t="s">
        <v>519</v>
      </c>
    </row>
    <row r="254" spans="1:20" ht="45" x14ac:dyDescent="0.25">
      <c r="A254" s="17" t="s">
        <v>20</v>
      </c>
      <c r="B254" s="18" t="s">
        <v>705</v>
      </c>
      <c r="C254" s="19" t="s">
        <v>706</v>
      </c>
      <c r="D254" s="41">
        <v>0.15082000000000001</v>
      </c>
      <c r="E254" s="41">
        <v>1.1356900000000001</v>
      </c>
      <c r="F254" s="41">
        <v>0</v>
      </c>
      <c r="G254" s="48">
        <v>0</v>
      </c>
      <c r="H254" s="41">
        <f t="shared" si="36"/>
        <v>0.15082000000000001</v>
      </c>
      <c r="I254" s="48">
        <f t="shared" si="37"/>
        <v>1.1356900000000001</v>
      </c>
      <c r="J254" s="48">
        <v>0</v>
      </c>
      <c r="K254" s="41">
        <v>1.1356900000000001</v>
      </c>
      <c r="L254" s="48">
        <v>0</v>
      </c>
      <c r="M254" s="41">
        <v>0</v>
      </c>
      <c r="N254" s="48">
        <f t="shared" si="38"/>
        <v>0.15082000000000001</v>
      </c>
      <c r="O254" s="48">
        <f t="shared" si="39"/>
        <v>1.1356900000000001</v>
      </c>
      <c r="P254" s="48">
        <f t="shared" si="40"/>
        <v>0</v>
      </c>
      <c r="Q254" s="48">
        <f t="shared" si="41"/>
        <v>-1.1356900000000001</v>
      </c>
      <c r="R254" s="48">
        <v>0</v>
      </c>
      <c r="S254" s="49">
        <f t="shared" si="42"/>
        <v>-100</v>
      </c>
      <c r="T254" s="55" t="s">
        <v>495</v>
      </c>
    </row>
    <row r="255" spans="1:20" ht="45" x14ac:dyDescent="0.25">
      <c r="A255" s="17" t="s">
        <v>20</v>
      </c>
      <c r="B255" s="18" t="s">
        <v>707</v>
      </c>
      <c r="C255" s="19" t="s">
        <v>326</v>
      </c>
      <c r="D255" s="41">
        <v>0.15082000000000001</v>
      </c>
      <c r="E255" s="41">
        <v>1.1356899999999999</v>
      </c>
      <c r="F255" s="41">
        <v>0</v>
      </c>
      <c r="G255" s="48">
        <v>0</v>
      </c>
      <c r="H255" s="41">
        <f t="shared" si="36"/>
        <v>0.15082000000000001</v>
      </c>
      <c r="I255" s="48">
        <f t="shared" si="37"/>
        <v>1.1356899999999999</v>
      </c>
      <c r="J255" s="48">
        <v>0</v>
      </c>
      <c r="K255" s="41">
        <v>1.1356899999999999</v>
      </c>
      <c r="L255" s="48">
        <v>0</v>
      </c>
      <c r="M255" s="41">
        <v>0</v>
      </c>
      <c r="N255" s="48">
        <f t="shared" si="38"/>
        <v>0.15082000000000001</v>
      </c>
      <c r="O255" s="48">
        <f t="shared" si="39"/>
        <v>1.1356899999999999</v>
      </c>
      <c r="P255" s="48">
        <f t="shared" si="40"/>
        <v>0</v>
      </c>
      <c r="Q255" s="48">
        <f t="shared" si="41"/>
        <v>-1.1356899999999999</v>
      </c>
      <c r="R255" s="48">
        <v>0</v>
      </c>
      <c r="S255" s="49">
        <f t="shared" si="42"/>
        <v>-100</v>
      </c>
      <c r="T255" s="55" t="s">
        <v>495</v>
      </c>
    </row>
    <row r="256" spans="1:20" ht="42.75" x14ac:dyDescent="0.25">
      <c r="A256" s="14" t="s">
        <v>22</v>
      </c>
      <c r="B256" s="15" t="s">
        <v>85</v>
      </c>
      <c r="C256" s="16" t="s">
        <v>48</v>
      </c>
      <c r="D256" s="30">
        <f>D257</f>
        <v>6.0389300000000015</v>
      </c>
      <c r="E256" s="30">
        <v>35.595119170000004</v>
      </c>
      <c r="F256" s="30">
        <v>0</v>
      </c>
      <c r="G256" s="30">
        <f>G257</f>
        <v>1.3047099200000001</v>
      </c>
      <c r="H256" s="30">
        <f t="shared" si="36"/>
        <v>6.0389300000000015</v>
      </c>
      <c r="I256" s="31">
        <f t="shared" si="37"/>
        <v>34.290409250000003</v>
      </c>
      <c r="J256" s="31">
        <v>0</v>
      </c>
      <c r="K256" s="30">
        <v>35.595119170000004</v>
      </c>
      <c r="L256" s="31">
        <f>L257</f>
        <v>5.0639687713459809</v>
      </c>
      <c r="M256" s="31">
        <v>32.496185389999987</v>
      </c>
      <c r="N256" s="31">
        <f t="shared" si="38"/>
        <v>0.97496122865402057</v>
      </c>
      <c r="O256" s="31">
        <f t="shared" si="39"/>
        <v>1.7942238600000167</v>
      </c>
      <c r="P256" s="31">
        <f t="shared" si="40"/>
        <v>5.0639687713459809</v>
      </c>
      <c r="Q256" s="31">
        <f t="shared" si="41"/>
        <v>-3.0989337800000172</v>
      </c>
      <c r="R256" s="31">
        <v>0</v>
      </c>
      <c r="S256" s="46">
        <f t="shared" si="42"/>
        <v>-8.7060637870032362</v>
      </c>
      <c r="T256" s="54" t="s">
        <v>495</v>
      </c>
    </row>
    <row r="257" spans="1:20" ht="28.5" x14ac:dyDescent="0.25">
      <c r="A257" s="14" t="s">
        <v>86</v>
      </c>
      <c r="B257" s="15" t="s">
        <v>87</v>
      </c>
      <c r="C257" s="16" t="s">
        <v>48</v>
      </c>
      <c r="D257" s="30">
        <f>SUM(D258:D329)</f>
        <v>6.0389300000000015</v>
      </c>
      <c r="E257" s="30">
        <v>35.595119170000004</v>
      </c>
      <c r="F257" s="30">
        <v>0</v>
      </c>
      <c r="G257" s="31">
        <f>SUM(G258:G329)</f>
        <v>1.3047099200000001</v>
      </c>
      <c r="H257" s="30">
        <f t="shared" si="36"/>
        <v>6.0389300000000015</v>
      </c>
      <c r="I257" s="31">
        <f t="shared" si="37"/>
        <v>34.290409250000003</v>
      </c>
      <c r="J257" s="31">
        <v>0</v>
      </c>
      <c r="K257" s="30">
        <v>35.595119170000004</v>
      </c>
      <c r="L257" s="31">
        <f>SUM(L258:L329)</f>
        <v>5.0639687713459809</v>
      </c>
      <c r="M257" s="31">
        <v>32.496185389999987</v>
      </c>
      <c r="N257" s="31">
        <f t="shared" si="38"/>
        <v>0.97496122865402057</v>
      </c>
      <c r="O257" s="31">
        <f t="shared" si="39"/>
        <v>1.7942238600000167</v>
      </c>
      <c r="P257" s="31">
        <f t="shared" si="40"/>
        <v>5.0639687713459809</v>
      </c>
      <c r="Q257" s="31">
        <f t="shared" si="41"/>
        <v>-3.0989337800000172</v>
      </c>
      <c r="R257" s="31">
        <v>0</v>
      </c>
      <c r="S257" s="46">
        <f t="shared" si="42"/>
        <v>-8.7060637870032362</v>
      </c>
      <c r="T257" s="54" t="s">
        <v>495</v>
      </c>
    </row>
    <row r="258" spans="1:20" ht="30" x14ac:dyDescent="0.25">
      <c r="A258" s="17" t="s">
        <v>86</v>
      </c>
      <c r="B258" s="24" t="s">
        <v>564</v>
      </c>
      <c r="C258" s="19" t="s">
        <v>565</v>
      </c>
      <c r="D258" s="41">
        <v>0</v>
      </c>
      <c r="E258" s="41">
        <v>0</v>
      </c>
      <c r="F258" s="41">
        <v>0</v>
      </c>
      <c r="G258" s="48">
        <v>1.9749720000000002E-2</v>
      </c>
      <c r="H258" s="41">
        <f t="shared" si="36"/>
        <v>0</v>
      </c>
      <c r="I258" s="48">
        <f t="shared" si="37"/>
        <v>-1.9749720000000002E-2</v>
      </c>
      <c r="J258" s="48">
        <v>0</v>
      </c>
      <c r="K258" s="41">
        <v>0</v>
      </c>
      <c r="L258" s="48">
        <v>0</v>
      </c>
      <c r="M258" s="41">
        <v>0</v>
      </c>
      <c r="N258" s="48">
        <f t="shared" si="38"/>
        <v>0</v>
      </c>
      <c r="O258" s="48">
        <f t="shared" si="39"/>
        <v>-1.9749720000000002E-2</v>
      </c>
      <c r="P258" s="48">
        <f t="shared" si="40"/>
        <v>0</v>
      </c>
      <c r="Q258" s="48">
        <f t="shared" si="41"/>
        <v>0</v>
      </c>
      <c r="R258" s="48">
        <v>0</v>
      </c>
      <c r="S258" s="49">
        <v>0</v>
      </c>
      <c r="T258" s="34" t="s">
        <v>795</v>
      </c>
    </row>
    <row r="259" spans="1:20" ht="30" x14ac:dyDescent="0.25">
      <c r="A259" s="20" t="s">
        <v>86</v>
      </c>
      <c r="B259" s="26" t="s">
        <v>570</v>
      </c>
      <c r="C259" s="22" t="s">
        <v>571</v>
      </c>
      <c r="D259" s="41">
        <v>0</v>
      </c>
      <c r="E259" s="41">
        <v>0</v>
      </c>
      <c r="F259" s="41">
        <v>0</v>
      </c>
      <c r="G259" s="48">
        <v>8.6619599999999998E-3</v>
      </c>
      <c r="H259" s="41">
        <f t="shared" si="36"/>
        <v>0</v>
      </c>
      <c r="I259" s="48">
        <f t="shared" si="37"/>
        <v>-8.6619599999999998E-3</v>
      </c>
      <c r="J259" s="48">
        <v>0</v>
      </c>
      <c r="K259" s="41">
        <v>0</v>
      </c>
      <c r="L259" s="48">
        <v>0</v>
      </c>
      <c r="M259" s="41">
        <v>0</v>
      </c>
      <c r="N259" s="48">
        <f t="shared" si="38"/>
        <v>0</v>
      </c>
      <c r="O259" s="48">
        <f t="shared" si="39"/>
        <v>-8.6619599999999998E-3</v>
      </c>
      <c r="P259" s="48">
        <f t="shared" si="40"/>
        <v>0</v>
      </c>
      <c r="Q259" s="48">
        <f t="shared" si="41"/>
        <v>0</v>
      </c>
      <c r="R259" s="48">
        <v>0</v>
      </c>
      <c r="S259" s="49">
        <v>0</v>
      </c>
      <c r="T259" s="34" t="s">
        <v>795</v>
      </c>
    </row>
    <row r="260" spans="1:20" ht="30" x14ac:dyDescent="0.25">
      <c r="A260" s="20" t="s">
        <v>86</v>
      </c>
      <c r="B260" s="26" t="s">
        <v>572</v>
      </c>
      <c r="C260" s="22" t="s">
        <v>573</v>
      </c>
      <c r="D260" s="41">
        <v>0</v>
      </c>
      <c r="E260" s="41">
        <v>0</v>
      </c>
      <c r="F260" s="41">
        <v>0</v>
      </c>
      <c r="G260" s="48">
        <v>9.6354400000000003E-3</v>
      </c>
      <c r="H260" s="41">
        <f t="shared" si="36"/>
        <v>0</v>
      </c>
      <c r="I260" s="48">
        <f t="shared" si="37"/>
        <v>-9.6354400000000003E-3</v>
      </c>
      <c r="J260" s="48">
        <v>0</v>
      </c>
      <c r="K260" s="41">
        <v>0</v>
      </c>
      <c r="L260" s="48">
        <v>0</v>
      </c>
      <c r="M260" s="41">
        <v>0</v>
      </c>
      <c r="N260" s="48">
        <f t="shared" si="38"/>
        <v>0</v>
      </c>
      <c r="O260" s="48">
        <f t="shared" si="39"/>
        <v>-9.6354400000000003E-3</v>
      </c>
      <c r="P260" s="48">
        <f t="shared" si="40"/>
        <v>0</v>
      </c>
      <c r="Q260" s="48">
        <f t="shared" si="41"/>
        <v>0</v>
      </c>
      <c r="R260" s="48">
        <v>0</v>
      </c>
      <c r="S260" s="49">
        <v>0</v>
      </c>
      <c r="T260" s="34" t="s">
        <v>795</v>
      </c>
    </row>
    <row r="261" spans="1:20" ht="30" x14ac:dyDescent="0.25">
      <c r="A261" s="20" t="s">
        <v>86</v>
      </c>
      <c r="B261" s="26" t="s">
        <v>581</v>
      </c>
      <c r="C261" s="22" t="s">
        <v>582</v>
      </c>
      <c r="D261" s="41">
        <v>0</v>
      </c>
      <c r="E261" s="41">
        <v>0</v>
      </c>
      <c r="F261" s="41">
        <v>0</v>
      </c>
      <c r="G261" s="48">
        <v>3.3654659999999996E-2</v>
      </c>
      <c r="H261" s="41">
        <f t="shared" si="36"/>
        <v>0</v>
      </c>
      <c r="I261" s="48">
        <f t="shared" si="37"/>
        <v>-3.3654659999999996E-2</v>
      </c>
      <c r="J261" s="48">
        <v>0</v>
      </c>
      <c r="K261" s="41">
        <v>0</v>
      </c>
      <c r="L261" s="48">
        <v>0</v>
      </c>
      <c r="M261" s="41">
        <v>0</v>
      </c>
      <c r="N261" s="48">
        <f t="shared" si="38"/>
        <v>0</v>
      </c>
      <c r="O261" s="48">
        <f t="shared" si="39"/>
        <v>-3.3654659999999996E-2</v>
      </c>
      <c r="P261" s="48">
        <f t="shared" si="40"/>
        <v>0</v>
      </c>
      <c r="Q261" s="48">
        <f t="shared" si="41"/>
        <v>0</v>
      </c>
      <c r="R261" s="48">
        <v>0</v>
      </c>
      <c r="S261" s="49">
        <v>0</v>
      </c>
      <c r="T261" s="34" t="s">
        <v>795</v>
      </c>
    </row>
    <row r="262" spans="1:20" ht="60" x14ac:dyDescent="0.25">
      <c r="A262" s="20" t="s">
        <v>86</v>
      </c>
      <c r="B262" s="26" t="s">
        <v>583</v>
      </c>
      <c r="C262" s="22" t="s">
        <v>584</v>
      </c>
      <c r="D262" s="41">
        <v>0</v>
      </c>
      <c r="E262" s="41">
        <v>0</v>
      </c>
      <c r="F262" s="41">
        <v>0</v>
      </c>
      <c r="G262" s="48">
        <v>5.9242940000000001E-2</v>
      </c>
      <c r="H262" s="41">
        <f t="shared" si="36"/>
        <v>0</v>
      </c>
      <c r="I262" s="48">
        <f t="shared" si="37"/>
        <v>-5.9242940000000001E-2</v>
      </c>
      <c r="J262" s="48">
        <v>0</v>
      </c>
      <c r="K262" s="41">
        <v>0</v>
      </c>
      <c r="L262" s="48">
        <v>0</v>
      </c>
      <c r="M262" s="41">
        <v>0</v>
      </c>
      <c r="N262" s="48">
        <f t="shared" si="38"/>
        <v>0</v>
      </c>
      <c r="O262" s="48">
        <f t="shared" si="39"/>
        <v>-5.9242940000000001E-2</v>
      </c>
      <c r="P262" s="48">
        <f t="shared" si="40"/>
        <v>0</v>
      </c>
      <c r="Q262" s="48">
        <f t="shared" si="41"/>
        <v>0</v>
      </c>
      <c r="R262" s="48">
        <v>0</v>
      </c>
      <c r="S262" s="49">
        <v>0</v>
      </c>
      <c r="T262" s="34" t="s">
        <v>795</v>
      </c>
    </row>
    <row r="263" spans="1:20" ht="30" x14ac:dyDescent="0.25">
      <c r="A263" s="20" t="s">
        <v>86</v>
      </c>
      <c r="B263" s="26" t="s">
        <v>586</v>
      </c>
      <c r="C263" s="22" t="s">
        <v>587</v>
      </c>
      <c r="D263" s="41">
        <v>0</v>
      </c>
      <c r="E263" s="41">
        <v>0</v>
      </c>
      <c r="F263" s="41">
        <v>0</v>
      </c>
      <c r="G263" s="48">
        <v>1.0656000000000001E-3</v>
      </c>
      <c r="H263" s="41">
        <f t="shared" si="36"/>
        <v>0</v>
      </c>
      <c r="I263" s="48">
        <f t="shared" si="37"/>
        <v>-1.0656000000000001E-3</v>
      </c>
      <c r="J263" s="48">
        <v>0</v>
      </c>
      <c r="K263" s="41">
        <v>0</v>
      </c>
      <c r="L263" s="48">
        <v>0</v>
      </c>
      <c r="M263" s="41">
        <v>0</v>
      </c>
      <c r="N263" s="48">
        <f t="shared" si="38"/>
        <v>0</v>
      </c>
      <c r="O263" s="48">
        <f t="shared" si="39"/>
        <v>-1.0656000000000001E-3</v>
      </c>
      <c r="P263" s="48">
        <f t="shared" si="40"/>
        <v>0</v>
      </c>
      <c r="Q263" s="48">
        <f t="shared" si="41"/>
        <v>0</v>
      </c>
      <c r="R263" s="48">
        <v>0</v>
      </c>
      <c r="S263" s="49">
        <v>0</v>
      </c>
      <c r="T263" s="34" t="s">
        <v>795</v>
      </c>
    </row>
    <row r="264" spans="1:20" ht="30" x14ac:dyDescent="0.25">
      <c r="A264" s="20" t="s">
        <v>86</v>
      </c>
      <c r="B264" s="26" t="s">
        <v>588</v>
      </c>
      <c r="C264" s="22" t="s">
        <v>589</v>
      </c>
      <c r="D264" s="41">
        <v>0</v>
      </c>
      <c r="E264" s="41">
        <v>0</v>
      </c>
      <c r="F264" s="41">
        <v>0</v>
      </c>
      <c r="G264" s="48">
        <v>7.1861400000000006E-3</v>
      </c>
      <c r="H264" s="41">
        <f t="shared" si="36"/>
        <v>0</v>
      </c>
      <c r="I264" s="48">
        <f t="shared" si="37"/>
        <v>-7.1861400000000006E-3</v>
      </c>
      <c r="J264" s="48">
        <v>0</v>
      </c>
      <c r="K264" s="41">
        <v>0</v>
      </c>
      <c r="L264" s="48">
        <v>0</v>
      </c>
      <c r="M264" s="41">
        <v>0</v>
      </c>
      <c r="N264" s="48">
        <f t="shared" si="38"/>
        <v>0</v>
      </c>
      <c r="O264" s="48">
        <f t="shared" si="39"/>
        <v>-7.1861400000000006E-3</v>
      </c>
      <c r="P264" s="48">
        <f t="shared" si="40"/>
        <v>0</v>
      </c>
      <c r="Q264" s="48">
        <f t="shared" si="41"/>
        <v>0</v>
      </c>
      <c r="R264" s="48">
        <v>0</v>
      </c>
      <c r="S264" s="49">
        <v>0</v>
      </c>
      <c r="T264" s="34" t="s">
        <v>517</v>
      </c>
    </row>
    <row r="265" spans="1:20" ht="45" x14ac:dyDescent="0.25">
      <c r="A265" s="20" t="s">
        <v>86</v>
      </c>
      <c r="B265" s="26" t="s">
        <v>246</v>
      </c>
      <c r="C265" s="22" t="s">
        <v>247</v>
      </c>
      <c r="D265" s="41">
        <v>0</v>
      </c>
      <c r="E265" s="41">
        <v>0</v>
      </c>
      <c r="F265" s="41">
        <v>0</v>
      </c>
      <c r="G265" s="48">
        <v>0</v>
      </c>
      <c r="H265" s="41">
        <f t="shared" si="36"/>
        <v>0</v>
      </c>
      <c r="I265" s="48">
        <f t="shared" si="37"/>
        <v>0</v>
      </c>
      <c r="J265" s="48">
        <v>0</v>
      </c>
      <c r="K265" s="41">
        <v>0</v>
      </c>
      <c r="L265" s="48">
        <f>M265/6.15</f>
        <v>0.11335402276422764</v>
      </c>
      <c r="M265" s="41">
        <v>0.69712724000000004</v>
      </c>
      <c r="N265" s="48">
        <f t="shared" si="38"/>
        <v>-0.11335402276422764</v>
      </c>
      <c r="O265" s="48">
        <f t="shared" si="39"/>
        <v>-0.69712724000000004</v>
      </c>
      <c r="P265" s="48">
        <f t="shared" si="40"/>
        <v>0.11335402276422764</v>
      </c>
      <c r="Q265" s="48">
        <f t="shared" si="41"/>
        <v>0.69712724000000004</v>
      </c>
      <c r="R265" s="48">
        <v>0</v>
      </c>
      <c r="S265" s="49">
        <v>100</v>
      </c>
      <c r="T265" s="34" t="s">
        <v>516</v>
      </c>
    </row>
    <row r="266" spans="1:20" ht="45" x14ac:dyDescent="0.25">
      <c r="A266" s="20" t="s">
        <v>86</v>
      </c>
      <c r="B266" s="26" t="s">
        <v>248</v>
      </c>
      <c r="C266" s="22" t="s">
        <v>249</v>
      </c>
      <c r="D266" s="41">
        <v>0</v>
      </c>
      <c r="E266" s="41">
        <v>0</v>
      </c>
      <c r="F266" s="41">
        <v>0</v>
      </c>
      <c r="G266" s="48">
        <v>0</v>
      </c>
      <c r="H266" s="41">
        <f t="shared" si="36"/>
        <v>0</v>
      </c>
      <c r="I266" s="48">
        <f t="shared" si="37"/>
        <v>0</v>
      </c>
      <c r="J266" s="48">
        <v>0</v>
      </c>
      <c r="K266" s="41">
        <v>0</v>
      </c>
      <c r="L266" s="48">
        <f t="shared" ref="L266:L268" si="44">M266/6.15</f>
        <v>5.9847170731707313E-3</v>
      </c>
      <c r="M266" s="41">
        <v>3.680601E-2</v>
      </c>
      <c r="N266" s="48">
        <f t="shared" si="38"/>
        <v>-5.9847170731707313E-3</v>
      </c>
      <c r="O266" s="48">
        <f t="shared" si="39"/>
        <v>-3.680601E-2</v>
      </c>
      <c r="P266" s="48">
        <f t="shared" si="40"/>
        <v>5.9847170731707313E-3</v>
      </c>
      <c r="Q266" s="48">
        <f t="shared" si="41"/>
        <v>3.680601E-2</v>
      </c>
      <c r="R266" s="48">
        <v>0</v>
      </c>
      <c r="S266" s="49">
        <v>100</v>
      </c>
      <c r="T266" s="34" t="s">
        <v>516</v>
      </c>
    </row>
    <row r="267" spans="1:20" ht="45" x14ac:dyDescent="0.25">
      <c r="A267" s="20" t="s">
        <v>86</v>
      </c>
      <c r="B267" s="26" t="s">
        <v>250</v>
      </c>
      <c r="C267" s="22" t="s">
        <v>251</v>
      </c>
      <c r="D267" s="41">
        <v>0</v>
      </c>
      <c r="E267" s="41">
        <v>0</v>
      </c>
      <c r="F267" s="41">
        <v>0</v>
      </c>
      <c r="G267" s="48">
        <v>0</v>
      </c>
      <c r="H267" s="41">
        <f t="shared" si="36"/>
        <v>0</v>
      </c>
      <c r="I267" s="48">
        <f t="shared" si="37"/>
        <v>0</v>
      </c>
      <c r="J267" s="48">
        <v>0</v>
      </c>
      <c r="K267" s="41">
        <v>0</v>
      </c>
      <c r="L267" s="48">
        <f t="shared" si="44"/>
        <v>9.7952702439024375E-2</v>
      </c>
      <c r="M267" s="41">
        <v>0.60240911999999991</v>
      </c>
      <c r="N267" s="48">
        <f t="shared" si="38"/>
        <v>-9.7952702439024375E-2</v>
      </c>
      <c r="O267" s="48">
        <f t="shared" si="39"/>
        <v>-0.60240911999999991</v>
      </c>
      <c r="P267" s="48">
        <f t="shared" si="40"/>
        <v>9.7952702439024375E-2</v>
      </c>
      <c r="Q267" s="48">
        <f t="shared" si="41"/>
        <v>0.60240911999999991</v>
      </c>
      <c r="R267" s="48">
        <v>0</v>
      </c>
      <c r="S267" s="49">
        <v>100</v>
      </c>
      <c r="T267" s="34" t="s">
        <v>516</v>
      </c>
    </row>
    <row r="268" spans="1:20" ht="45" x14ac:dyDescent="0.25">
      <c r="A268" s="20" t="s">
        <v>86</v>
      </c>
      <c r="B268" s="26" t="s">
        <v>252</v>
      </c>
      <c r="C268" s="22" t="s">
        <v>253</v>
      </c>
      <c r="D268" s="41">
        <v>0</v>
      </c>
      <c r="E268" s="41">
        <v>0</v>
      </c>
      <c r="F268" s="41">
        <v>0</v>
      </c>
      <c r="G268" s="48">
        <v>0</v>
      </c>
      <c r="H268" s="41">
        <f t="shared" si="36"/>
        <v>0</v>
      </c>
      <c r="I268" s="48">
        <f t="shared" si="37"/>
        <v>0</v>
      </c>
      <c r="J268" s="48">
        <v>0</v>
      </c>
      <c r="K268" s="41">
        <v>0</v>
      </c>
      <c r="L268" s="48">
        <f t="shared" si="44"/>
        <v>1.7230850406504065E-2</v>
      </c>
      <c r="M268" s="41">
        <v>0.10596973</v>
      </c>
      <c r="N268" s="48">
        <f t="shared" si="38"/>
        <v>-1.7230850406504065E-2</v>
      </c>
      <c r="O268" s="48">
        <f t="shared" si="39"/>
        <v>-0.10596973</v>
      </c>
      <c r="P268" s="48">
        <f t="shared" si="40"/>
        <v>1.7230850406504065E-2</v>
      </c>
      <c r="Q268" s="48">
        <f t="shared" si="41"/>
        <v>0.10596973</v>
      </c>
      <c r="R268" s="48">
        <v>0</v>
      </c>
      <c r="S268" s="49">
        <v>100</v>
      </c>
      <c r="T268" s="34" t="s">
        <v>516</v>
      </c>
    </row>
    <row r="269" spans="1:20" ht="30" x14ac:dyDescent="0.25">
      <c r="A269" s="20" t="s">
        <v>86</v>
      </c>
      <c r="B269" s="26" t="s">
        <v>562</v>
      </c>
      <c r="C269" s="22" t="s">
        <v>563</v>
      </c>
      <c r="D269" s="41">
        <v>0</v>
      </c>
      <c r="E269" s="41">
        <v>0</v>
      </c>
      <c r="F269" s="41">
        <v>0</v>
      </c>
      <c r="G269" s="48">
        <v>0.19146019000000003</v>
      </c>
      <c r="H269" s="41">
        <f t="shared" si="36"/>
        <v>0</v>
      </c>
      <c r="I269" s="48">
        <f t="shared" si="37"/>
        <v>-0.19146019000000003</v>
      </c>
      <c r="J269" s="48">
        <v>0</v>
      </c>
      <c r="K269" s="41">
        <v>0</v>
      </c>
      <c r="L269" s="48">
        <v>0</v>
      </c>
      <c r="M269" s="41">
        <v>0</v>
      </c>
      <c r="N269" s="48">
        <f t="shared" si="38"/>
        <v>0</v>
      </c>
      <c r="O269" s="48">
        <f t="shared" si="39"/>
        <v>-0.19146019000000003</v>
      </c>
      <c r="P269" s="48">
        <f t="shared" si="40"/>
        <v>0</v>
      </c>
      <c r="Q269" s="48">
        <f t="shared" si="41"/>
        <v>0</v>
      </c>
      <c r="R269" s="48">
        <v>0</v>
      </c>
      <c r="S269" s="49">
        <v>100</v>
      </c>
      <c r="T269" s="34" t="s">
        <v>516</v>
      </c>
    </row>
    <row r="270" spans="1:20" ht="30" x14ac:dyDescent="0.25">
      <c r="A270" s="20" t="s">
        <v>86</v>
      </c>
      <c r="B270" s="26" t="s">
        <v>708</v>
      </c>
      <c r="C270" s="22" t="s">
        <v>585</v>
      </c>
      <c r="D270" s="41">
        <v>0</v>
      </c>
      <c r="E270" s="41">
        <v>0</v>
      </c>
      <c r="F270" s="41">
        <v>0</v>
      </c>
      <c r="G270" s="48">
        <v>0.12864535000000002</v>
      </c>
      <c r="H270" s="41">
        <f t="shared" si="36"/>
        <v>0</v>
      </c>
      <c r="I270" s="48">
        <f t="shared" si="37"/>
        <v>-0.12864535000000002</v>
      </c>
      <c r="J270" s="48">
        <v>0</v>
      </c>
      <c r="K270" s="41">
        <v>0</v>
      </c>
      <c r="L270" s="48">
        <f>M270/6.75</f>
        <v>0.26615023555555556</v>
      </c>
      <c r="M270" s="41">
        <v>1.7965140899999998</v>
      </c>
      <c r="N270" s="48">
        <f t="shared" si="38"/>
        <v>-0.26615023555555556</v>
      </c>
      <c r="O270" s="48">
        <f t="shared" si="39"/>
        <v>-1.9251594399999998</v>
      </c>
      <c r="P270" s="48">
        <f t="shared" si="40"/>
        <v>0.26615023555555556</v>
      </c>
      <c r="Q270" s="48">
        <f t="shared" si="41"/>
        <v>1.7965140899999998</v>
      </c>
      <c r="R270" s="48">
        <v>0</v>
      </c>
      <c r="S270" s="49">
        <v>100</v>
      </c>
      <c r="T270" s="34" t="s">
        <v>516</v>
      </c>
    </row>
    <row r="271" spans="1:20" ht="30" x14ac:dyDescent="0.25">
      <c r="A271" s="20" t="s">
        <v>86</v>
      </c>
      <c r="B271" s="26" t="s">
        <v>566</v>
      </c>
      <c r="C271" s="22" t="s">
        <v>567</v>
      </c>
      <c r="D271" s="41">
        <v>0</v>
      </c>
      <c r="E271" s="41">
        <v>0</v>
      </c>
      <c r="F271" s="41">
        <v>0</v>
      </c>
      <c r="G271" s="48">
        <v>5.5655009999999998E-2</v>
      </c>
      <c r="H271" s="41">
        <f t="shared" si="36"/>
        <v>0</v>
      </c>
      <c r="I271" s="48">
        <f t="shared" si="37"/>
        <v>-5.5655009999999998E-2</v>
      </c>
      <c r="J271" s="48">
        <v>0</v>
      </c>
      <c r="K271" s="41">
        <v>0</v>
      </c>
      <c r="L271" s="48">
        <v>0</v>
      </c>
      <c r="M271" s="41">
        <v>0</v>
      </c>
      <c r="N271" s="48">
        <f t="shared" si="38"/>
        <v>0</v>
      </c>
      <c r="O271" s="48">
        <f t="shared" si="39"/>
        <v>-5.5655009999999998E-2</v>
      </c>
      <c r="P271" s="48">
        <f t="shared" si="40"/>
        <v>0</v>
      </c>
      <c r="Q271" s="48">
        <f t="shared" si="41"/>
        <v>0</v>
      </c>
      <c r="R271" s="48">
        <v>0</v>
      </c>
      <c r="S271" s="49">
        <v>0</v>
      </c>
      <c r="T271" s="34" t="s">
        <v>516</v>
      </c>
    </row>
    <row r="272" spans="1:20" ht="30" x14ac:dyDescent="0.25">
      <c r="A272" s="20" t="s">
        <v>86</v>
      </c>
      <c r="B272" s="26" t="s">
        <v>568</v>
      </c>
      <c r="C272" s="22" t="s">
        <v>569</v>
      </c>
      <c r="D272" s="41">
        <v>0</v>
      </c>
      <c r="E272" s="41">
        <v>0</v>
      </c>
      <c r="F272" s="41">
        <v>0</v>
      </c>
      <c r="G272" s="48">
        <v>1.5784599999999999E-2</v>
      </c>
      <c r="H272" s="41">
        <f t="shared" si="36"/>
        <v>0</v>
      </c>
      <c r="I272" s="48">
        <f t="shared" si="37"/>
        <v>-1.5784599999999999E-2</v>
      </c>
      <c r="J272" s="48">
        <v>0</v>
      </c>
      <c r="K272" s="41">
        <v>0</v>
      </c>
      <c r="L272" s="48">
        <v>0</v>
      </c>
      <c r="M272" s="41">
        <v>0</v>
      </c>
      <c r="N272" s="48">
        <f t="shared" si="38"/>
        <v>0</v>
      </c>
      <c r="O272" s="48">
        <f t="shared" si="39"/>
        <v>-1.5784599999999999E-2</v>
      </c>
      <c r="P272" s="48">
        <f t="shared" si="40"/>
        <v>0</v>
      </c>
      <c r="Q272" s="48">
        <f t="shared" si="41"/>
        <v>0</v>
      </c>
      <c r="R272" s="48">
        <v>0</v>
      </c>
      <c r="S272" s="49">
        <v>0</v>
      </c>
      <c r="T272" s="34" t="s">
        <v>516</v>
      </c>
    </row>
    <row r="273" spans="1:20" ht="45" x14ac:dyDescent="0.25">
      <c r="A273" s="20" t="s">
        <v>86</v>
      </c>
      <c r="B273" s="26" t="s">
        <v>574</v>
      </c>
      <c r="C273" s="22" t="s">
        <v>575</v>
      </c>
      <c r="D273" s="41">
        <v>0</v>
      </c>
      <c r="E273" s="41">
        <v>0</v>
      </c>
      <c r="F273" s="41">
        <v>0</v>
      </c>
      <c r="G273" s="48">
        <v>1.3688200000000001E-2</v>
      </c>
      <c r="H273" s="41">
        <f t="shared" si="36"/>
        <v>0</v>
      </c>
      <c r="I273" s="48">
        <f t="shared" si="37"/>
        <v>-1.3688200000000001E-2</v>
      </c>
      <c r="J273" s="48">
        <v>0</v>
      </c>
      <c r="K273" s="41">
        <v>0</v>
      </c>
      <c r="L273" s="48">
        <v>0</v>
      </c>
      <c r="M273" s="41">
        <v>0</v>
      </c>
      <c r="N273" s="48">
        <f t="shared" si="38"/>
        <v>0</v>
      </c>
      <c r="O273" s="48">
        <f t="shared" si="39"/>
        <v>-1.3688200000000001E-2</v>
      </c>
      <c r="P273" s="48">
        <f t="shared" si="40"/>
        <v>0</v>
      </c>
      <c r="Q273" s="48">
        <f t="shared" si="41"/>
        <v>0</v>
      </c>
      <c r="R273" s="48">
        <v>0</v>
      </c>
      <c r="S273" s="49">
        <v>0</v>
      </c>
      <c r="T273" s="34" t="s">
        <v>516</v>
      </c>
    </row>
    <row r="274" spans="1:20" ht="45" x14ac:dyDescent="0.25">
      <c r="A274" s="20" t="s">
        <v>86</v>
      </c>
      <c r="B274" s="26" t="s">
        <v>576</v>
      </c>
      <c r="C274" s="22" t="s">
        <v>577</v>
      </c>
      <c r="D274" s="41">
        <v>0</v>
      </c>
      <c r="E274" s="41">
        <v>0</v>
      </c>
      <c r="F274" s="41">
        <v>0</v>
      </c>
      <c r="G274" s="48">
        <v>4.6606370000000001E-2</v>
      </c>
      <c r="H274" s="41">
        <f t="shared" si="36"/>
        <v>0</v>
      </c>
      <c r="I274" s="48">
        <f t="shared" si="37"/>
        <v>-4.6606370000000001E-2</v>
      </c>
      <c r="J274" s="48">
        <v>0</v>
      </c>
      <c r="K274" s="41">
        <v>0</v>
      </c>
      <c r="L274" s="48">
        <v>0</v>
      </c>
      <c r="M274" s="41">
        <v>0</v>
      </c>
      <c r="N274" s="48">
        <f t="shared" si="38"/>
        <v>0</v>
      </c>
      <c r="O274" s="48">
        <f t="shared" si="39"/>
        <v>-4.6606370000000001E-2</v>
      </c>
      <c r="P274" s="48">
        <f t="shared" si="40"/>
        <v>0</v>
      </c>
      <c r="Q274" s="48">
        <f t="shared" si="41"/>
        <v>0</v>
      </c>
      <c r="R274" s="48">
        <v>0</v>
      </c>
      <c r="S274" s="49">
        <v>0</v>
      </c>
      <c r="T274" s="34" t="s">
        <v>516</v>
      </c>
    </row>
    <row r="275" spans="1:20" ht="30" x14ac:dyDescent="0.25">
      <c r="A275" s="20" t="s">
        <v>86</v>
      </c>
      <c r="B275" s="26" t="s">
        <v>578</v>
      </c>
      <c r="C275" s="22" t="s">
        <v>579</v>
      </c>
      <c r="D275" s="41">
        <v>0</v>
      </c>
      <c r="E275" s="41">
        <v>0</v>
      </c>
      <c r="F275" s="41">
        <v>0</v>
      </c>
      <c r="G275" s="48">
        <v>3.0175360000000002E-2</v>
      </c>
      <c r="H275" s="41">
        <f t="shared" si="36"/>
        <v>0</v>
      </c>
      <c r="I275" s="48">
        <f t="shared" si="37"/>
        <v>-3.0175360000000002E-2</v>
      </c>
      <c r="J275" s="48">
        <v>0</v>
      </c>
      <c r="K275" s="41">
        <v>0</v>
      </c>
      <c r="L275" s="48">
        <v>0</v>
      </c>
      <c r="M275" s="41">
        <v>0</v>
      </c>
      <c r="N275" s="48">
        <f t="shared" si="38"/>
        <v>0</v>
      </c>
      <c r="O275" s="48">
        <f t="shared" si="39"/>
        <v>-3.0175360000000002E-2</v>
      </c>
      <c r="P275" s="48">
        <f t="shared" si="40"/>
        <v>0</v>
      </c>
      <c r="Q275" s="48">
        <f t="shared" si="41"/>
        <v>0</v>
      </c>
      <c r="R275" s="48">
        <v>0</v>
      </c>
      <c r="S275" s="49">
        <v>0</v>
      </c>
      <c r="T275" s="34" t="s">
        <v>516</v>
      </c>
    </row>
    <row r="276" spans="1:20" ht="45" x14ac:dyDescent="0.25">
      <c r="A276" s="17" t="s">
        <v>86</v>
      </c>
      <c r="B276" s="18" t="s">
        <v>174</v>
      </c>
      <c r="C276" s="19" t="s">
        <v>175</v>
      </c>
      <c r="D276" s="41">
        <v>0.79534000000000005</v>
      </c>
      <c r="E276" s="41">
        <v>4.732272</v>
      </c>
      <c r="F276" s="41">
        <v>0</v>
      </c>
      <c r="G276" s="48">
        <v>0</v>
      </c>
      <c r="H276" s="41">
        <f t="shared" ref="H276:H339" si="45">D276-F276</f>
        <v>0.79534000000000005</v>
      </c>
      <c r="I276" s="48">
        <f t="shared" ref="I276:I339" si="46">E276-G276</f>
        <v>4.732272</v>
      </c>
      <c r="J276" s="48">
        <v>0</v>
      </c>
      <c r="K276" s="41">
        <v>4.732272</v>
      </c>
      <c r="L276" s="48">
        <f>M276/6.15</f>
        <v>0.80117039674796764</v>
      </c>
      <c r="M276" s="41">
        <v>4.927197940000001</v>
      </c>
      <c r="N276" s="48">
        <f t="shared" si="38"/>
        <v>-5.8303967479675922E-3</v>
      </c>
      <c r="O276" s="48">
        <f t="shared" si="39"/>
        <v>-0.19492594000000096</v>
      </c>
      <c r="P276" s="48">
        <f t="shared" si="40"/>
        <v>0.80117039674796764</v>
      </c>
      <c r="Q276" s="48">
        <f t="shared" si="41"/>
        <v>0.19492594000000096</v>
      </c>
      <c r="R276" s="48">
        <v>0</v>
      </c>
      <c r="S276" s="49">
        <f t="shared" si="42"/>
        <v>4.1190772635216435</v>
      </c>
      <c r="T276" s="55" t="s">
        <v>495</v>
      </c>
    </row>
    <row r="277" spans="1:20" ht="45" x14ac:dyDescent="0.25">
      <c r="A277" s="17" t="s">
        <v>86</v>
      </c>
      <c r="B277" s="18" t="s">
        <v>176</v>
      </c>
      <c r="C277" s="19" t="s">
        <v>177</v>
      </c>
      <c r="D277" s="41">
        <v>0.38619999999999999</v>
      </c>
      <c r="E277" s="41">
        <v>2.29786</v>
      </c>
      <c r="F277" s="41">
        <v>0</v>
      </c>
      <c r="G277" s="48">
        <v>0</v>
      </c>
      <c r="H277" s="41">
        <f t="shared" si="45"/>
        <v>0.38619999999999999</v>
      </c>
      <c r="I277" s="48">
        <f t="shared" si="46"/>
        <v>2.29786</v>
      </c>
      <c r="J277" s="48">
        <v>0</v>
      </c>
      <c r="K277" s="41">
        <v>2.29786</v>
      </c>
      <c r="L277" s="48">
        <f t="shared" ref="L277:L297" si="47">M277/6.15</f>
        <v>0.19813671707317071</v>
      </c>
      <c r="M277" s="41">
        <v>1.2185408099999999</v>
      </c>
      <c r="N277" s="48">
        <f t="shared" ref="N277:N340" si="48">H277-L277</f>
        <v>0.18806328292682928</v>
      </c>
      <c r="O277" s="48">
        <f t="shared" ref="O277:O340" si="49">I277-M277</f>
        <v>1.0793191900000001</v>
      </c>
      <c r="P277" s="48">
        <f t="shared" ref="P277:P340" si="50">L277-J277</f>
        <v>0.19813671707317071</v>
      </c>
      <c r="Q277" s="48">
        <f t="shared" ref="Q277:Q340" si="51">M277-K277</f>
        <v>-1.0793191900000001</v>
      </c>
      <c r="R277" s="48">
        <v>0</v>
      </c>
      <c r="S277" s="49">
        <f t="shared" ref="S277:S334" si="52">Q277/K277*100</f>
        <v>-46.970624407057002</v>
      </c>
      <c r="T277" s="34" t="s">
        <v>794</v>
      </c>
    </row>
    <row r="278" spans="1:20" ht="45" x14ac:dyDescent="0.25">
      <c r="A278" s="17" t="s">
        <v>86</v>
      </c>
      <c r="B278" s="18" t="s">
        <v>178</v>
      </c>
      <c r="C278" s="19" t="s">
        <v>179</v>
      </c>
      <c r="D278" s="41">
        <v>0.33061000000000001</v>
      </c>
      <c r="E278" s="41">
        <v>1.9671349999999999</v>
      </c>
      <c r="F278" s="41">
        <v>0</v>
      </c>
      <c r="G278" s="48">
        <v>0</v>
      </c>
      <c r="H278" s="41">
        <f t="shared" si="45"/>
        <v>0.33061000000000001</v>
      </c>
      <c r="I278" s="48">
        <f t="shared" si="46"/>
        <v>1.9671349999999999</v>
      </c>
      <c r="J278" s="48">
        <v>0</v>
      </c>
      <c r="K278" s="41">
        <v>1.9671349999999999</v>
      </c>
      <c r="L278" s="48">
        <f t="shared" si="47"/>
        <v>8.9575928455284559E-2</v>
      </c>
      <c r="M278" s="41">
        <v>0.55089196000000007</v>
      </c>
      <c r="N278" s="48">
        <f t="shared" si="48"/>
        <v>0.24103407154471546</v>
      </c>
      <c r="O278" s="48">
        <f t="shared" si="49"/>
        <v>1.4162430399999999</v>
      </c>
      <c r="P278" s="48">
        <f t="shared" si="50"/>
        <v>8.9575928455284559E-2</v>
      </c>
      <c r="Q278" s="48">
        <f t="shared" si="51"/>
        <v>-1.4162430399999999</v>
      </c>
      <c r="R278" s="48">
        <v>0</v>
      </c>
      <c r="S278" s="49">
        <f t="shared" si="52"/>
        <v>-71.995213343263174</v>
      </c>
      <c r="T278" s="34" t="s">
        <v>794</v>
      </c>
    </row>
    <row r="279" spans="1:20" ht="45" x14ac:dyDescent="0.25">
      <c r="A279" s="17" t="s">
        <v>86</v>
      </c>
      <c r="B279" s="18" t="s">
        <v>180</v>
      </c>
      <c r="C279" s="19" t="s">
        <v>181</v>
      </c>
      <c r="D279" s="41">
        <v>0.34966000000000003</v>
      </c>
      <c r="E279" s="41">
        <v>2.0804916700000002</v>
      </c>
      <c r="F279" s="41">
        <v>0</v>
      </c>
      <c r="G279" s="48">
        <v>0</v>
      </c>
      <c r="H279" s="41">
        <f t="shared" si="45"/>
        <v>0.34966000000000003</v>
      </c>
      <c r="I279" s="48">
        <f t="shared" si="46"/>
        <v>2.0804916700000002</v>
      </c>
      <c r="J279" s="48">
        <v>0</v>
      </c>
      <c r="K279" s="41">
        <v>2.0804916700000002</v>
      </c>
      <c r="L279" s="48">
        <f t="shared" si="47"/>
        <v>0.26414385203252028</v>
      </c>
      <c r="M279" s="41">
        <v>1.6244846899999998</v>
      </c>
      <c r="N279" s="48">
        <f t="shared" si="48"/>
        <v>8.551614796747975E-2</v>
      </c>
      <c r="O279" s="48">
        <f t="shared" si="49"/>
        <v>0.45600698000000039</v>
      </c>
      <c r="P279" s="48">
        <f t="shared" si="50"/>
        <v>0.26414385203252028</v>
      </c>
      <c r="Q279" s="48">
        <f t="shared" si="51"/>
        <v>-0.45600698000000039</v>
      </c>
      <c r="R279" s="48">
        <v>0</v>
      </c>
      <c r="S279" s="49">
        <f t="shared" si="52"/>
        <v>-21.918231472659556</v>
      </c>
      <c r="T279" s="34" t="s">
        <v>794</v>
      </c>
    </row>
    <row r="280" spans="1:20" ht="45" x14ac:dyDescent="0.25">
      <c r="A280" s="17" t="s">
        <v>86</v>
      </c>
      <c r="B280" s="18" t="s">
        <v>182</v>
      </c>
      <c r="C280" s="19" t="s">
        <v>183</v>
      </c>
      <c r="D280" s="41">
        <v>0.29952000000000001</v>
      </c>
      <c r="E280" s="41">
        <v>1.7821649999999998</v>
      </c>
      <c r="F280" s="41">
        <v>0</v>
      </c>
      <c r="G280" s="48">
        <v>0</v>
      </c>
      <c r="H280" s="41">
        <f t="shared" si="45"/>
        <v>0.29952000000000001</v>
      </c>
      <c r="I280" s="48">
        <f t="shared" si="46"/>
        <v>1.7821649999999998</v>
      </c>
      <c r="J280" s="48">
        <v>0</v>
      </c>
      <c r="K280" s="41">
        <v>1.7821649999999998</v>
      </c>
      <c r="L280" s="48">
        <f t="shared" si="47"/>
        <v>0.25313975609756101</v>
      </c>
      <c r="M280" s="41">
        <v>1.5568095000000002</v>
      </c>
      <c r="N280" s="48">
        <f t="shared" si="48"/>
        <v>4.6380243902439E-2</v>
      </c>
      <c r="O280" s="48">
        <f t="shared" si="49"/>
        <v>0.2253554999999996</v>
      </c>
      <c r="P280" s="48">
        <f t="shared" si="50"/>
        <v>0.25313975609756101</v>
      </c>
      <c r="Q280" s="48">
        <f t="shared" si="51"/>
        <v>-0.2253554999999996</v>
      </c>
      <c r="R280" s="48">
        <v>0</v>
      </c>
      <c r="S280" s="49">
        <f t="shared" si="52"/>
        <v>-12.64504128405617</v>
      </c>
      <c r="T280" s="34" t="s">
        <v>794</v>
      </c>
    </row>
    <row r="281" spans="1:20" ht="45" x14ac:dyDescent="0.25">
      <c r="A281" s="17" t="s">
        <v>86</v>
      </c>
      <c r="B281" s="18" t="s">
        <v>184</v>
      </c>
      <c r="C281" s="19" t="s">
        <v>185</v>
      </c>
      <c r="D281" s="41">
        <v>0.17055000000000001</v>
      </c>
      <c r="E281" s="41">
        <v>1.0147740000000001</v>
      </c>
      <c r="F281" s="41">
        <v>0</v>
      </c>
      <c r="G281" s="48">
        <v>0</v>
      </c>
      <c r="H281" s="41">
        <f t="shared" si="45"/>
        <v>0.17055000000000001</v>
      </c>
      <c r="I281" s="48">
        <f t="shared" si="46"/>
        <v>1.0147740000000001</v>
      </c>
      <c r="J281" s="48">
        <v>0</v>
      </c>
      <c r="K281" s="41">
        <v>1.0147740000000001</v>
      </c>
      <c r="L281" s="48">
        <f t="shared" si="47"/>
        <v>9.2135544715447146E-2</v>
      </c>
      <c r="M281" s="41">
        <v>0.56663359999999996</v>
      </c>
      <c r="N281" s="48">
        <f t="shared" si="48"/>
        <v>7.8414455284552861E-2</v>
      </c>
      <c r="O281" s="48">
        <f t="shared" si="49"/>
        <v>0.44814040000000011</v>
      </c>
      <c r="P281" s="48">
        <f t="shared" si="50"/>
        <v>9.2135544715447146E-2</v>
      </c>
      <c r="Q281" s="48">
        <f t="shared" si="51"/>
        <v>-0.44814040000000011</v>
      </c>
      <c r="R281" s="48">
        <v>0</v>
      </c>
      <c r="S281" s="49">
        <f t="shared" si="52"/>
        <v>-44.161596572241706</v>
      </c>
      <c r="T281" s="34" t="s">
        <v>794</v>
      </c>
    </row>
    <row r="282" spans="1:20" ht="45" x14ac:dyDescent="0.25">
      <c r="A282" s="17" t="s">
        <v>86</v>
      </c>
      <c r="B282" s="18" t="s">
        <v>186</v>
      </c>
      <c r="C282" s="19" t="s">
        <v>187</v>
      </c>
      <c r="D282" s="41">
        <v>0.33861999999999998</v>
      </c>
      <c r="E282" s="41">
        <v>2.01403</v>
      </c>
      <c r="F282" s="41">
        <v>0</v>
      </c>
      <c r="G282" s="48">
        <v>0</v>
      </c>
      <c r="H282" s="41">
        <f t="shared" si="45"/>
        <v>0.33861999999999998</v>
      </c>
      <c r="I282" s="48">
        <f t="shared" si="46"/>
        <v>2.01403</v>
      </c>
      <c r="J282" s="48">
        <v>0</v>
      </c>
      <c r="K282" s="41">
        <v>2.01403</v>
      </c>
      <c r="L282" s="48">
        <f t="shared" si="47"/>
        <v>0.29892612032520322</v>
      </c>
      <c r="M282" s="41">
        <v>1.8383956399999999</v>
      </c>
      <c r="N282" s="48">
        <f t="shared" si="48"/>
        <v>3.9693879674796761E-2</v>
      </c>
      <c r="O282" s="48">
        <f t="shared" si="49"/>
        <v>0.1756343600000001</v>
      </c>
      <c r="P282" s="48">
        <f t="shared" si="50"/>
        <v>0.29892612032520322</v>
      </c>
      <c r="Q282" s="48">
        <f t="shared" si="51"/>
        <v>-0.1756343600000001</v>
      </c>
      <c r="R282" s="48">
        <v>0</v>
      </c>
      <c r="S282" s="49">
        <f t="shared" si="52"/>
        <v>-8.7205433881322563</v>
      </c>
      <c r="T282" s="55" t="s">
        <v>495</v>
      </c>
    </row>
    <row r="283" spans="1:20" ht="45" x14ac:dyDescent="0.25">
      <c r="A283" s="28" t="s">
        <v>86</v>
      </c>
      <c r="B283" s="56" t="s">
        <v>709</v>
      </c>
      <c r="C283" s="57" t="s">
        <v>710</v>
      </c>
      <c r="D283" s="41">
        <v>0.56838999999999995</v>
      </c>
      <c r="E283" s="41">
        <v>3.2669649999999999</v>
      </c>
      <c r="F283" s="41">
        <v>0</v>
      </c>
      <c r="G283" s="48">
        <v>0</v>
      </c>
      <c r="H283" s="41">
        <f t="shared" si="45"/>
        <v>0.56838999999999995</v>
      </c>
      <c r="I283" s="48">
        <f t="shared" si="46"/>
        <v>3.2669649999999999</v>
      </c>
      <c r="J283" s="48">
        <v>0</v>
      </c>
      <c r="K283" s="41">
        <v>3.2669649999999999</v>
      </c>
      <c r="L283" s="48">
        <f t="shared" si="47"/>
        <v>0.3726328276422764</v>
      </c>
      <c r="M283" s="41">
        <v>2.2916918900000001</v>
      </c>
      <c r="N283" s="48">
        <f t="shared" si="48"/>
        <v>0.19575717235772355</v>
      </c>
      <c r="O283" s="48">
        <f t="shared" si="49"/>
        <v>0.97527310999999983</v>
      </c>
      <c r="P283" s="48">
        <f t="shared" si="50"/>
        <v>0.3726328276422764</v>
      </c>
      <c r="Q283" s="48">
        <f t="shared" si="51"/>
        <v>-0.97527310999999983</v>
      </c>
      <c r="R283" s="48">
        <v>0</v>
      </c>
      <c r="S283" s="49">
        <f t="shared" si="52"/>
        <v>-29.852572953796564</v>
      </c>
      <c r="T283" s="34" t="s">
        <v>794</v>
      </c>
    </row>
    <row r="284" spans="1:20" ht="30" x14ac:dyDescent="0.25">
      <c r="A284" s="28" t="s">
        <v>86</v>
      </c>
      <c r="B284" s="56" t="s">
        <v>337</v>
      </c>
      <c r="C284" s="57" t="s">
        <v>265</v>
      </c>
      <c r="D284" s="41">
        <v>0.20883000000000002</v>
      </c>
      <c r="E284" s="41">
        <v>1.1356900000000001</v>
      </c>
      <c r="F284" s="41">
        <v>0</v>
      </c>
      <c r="G284" s="48">
        <v>0</v>
      </c>
      <c r="H284" s="41">
        <f t="shared" si="45"/>
        <v>0.20883000000000002</v>
      </c>
      <c r="I284" s="48">
        <f t="shared" si="46"/>
        <v>1.1356900000000001</v>
      </c>
      <c r="J284" s="48">
        <v>0</v>
      </c>
      <c r="K284" s="41">
        <v>1.1356900000000001</v>
      </c>
      <c r="L284" s="48">
        <f t="shared" si="47"/>
        <v>0</v>
      </c>
      <c r="M284" s="41">
        <v>0</v>
      </c>
      <c r="N284" s="48">
        <f t="shared" si="48"/>
        <v>0.20883000000000002</v>
      </c>
      <c r="O284" s="48">
        <f t="shared" si="49"/>
        <v>1.1356900000000001</v>
      </c>
      <c r="P284" s="48">
        <f t="shared" si="50"/>
        <v>0</v>
      </c>
      <c r="Q284" s="48">
        <f t="shared" si="51"/>
        <v>-1.1356900000000001</v>
      </c>
      <c r="R284" s="48">
        <v>0</v>
      </c>
      <c r="S284" s="49">
        <f t="shared" si="52"/>
        <v>-100</v>
      </c>
      <c r="T284" s="34" t="s">
        <v>515</v>
      </c>
    </row>
    <row r="285" spans="1:20" ht="30" x14ac:dyDescent="0.25">
      <c r="A285" s="28" t="s">
        <v>86</v>
      </c>
      <c r="B285" s="56" t="s">
        <v>254</v>
      </c>
      <c r="C285" s="57" t="s">
        <v>711</v>
      </c>
      <c r="D285" s="41">
        <v>0</v>
      </c>
      <c r="E285" s="41">
        <v>0</v>
      </c>
      <c r="F285" s="41">
        <v>0</v>
      </c>
      <c r="G285" s="48">
        <v>0</v>
      </c>
      <c r="H285" s="41">
        <f t="shared" si="45"/>
        <v>0</v>
      </c>
      <c r="I285" s="48">
        <f t="shared" si="46"/>
        <v>0</v>
      </c>
      <c r="J285" s="48">
        <v>0</v>
      </c>
      <c r="K285" s="41">
        <v>0</v>
      </c>
      <c r="L285" s="48">
        <f t="shared" si="47"/>
        <v>1.7475969105691058E-2</v>
      </c>
      <c r="M285" s="41">
        <v>0.10747721</v>
      </c>
      <c r="N285" s="48">
        <f t="shared" si="48"/>
        <v>-1.7475969105691058E-2</v>
      </c>
      <c r="O285" s="48">
        <f t="shared" si="49"/>
        <v>-0.10747721</v>
      </c>
      <c r="P285" s="48">
        <f t="shared" si="50"/>
        <v>1.7475969105691058E-2</v>
      </c>
      <c r="Q285" s="48">
        <f t="shared" si="51"/>
        <v>0.10747721</v>
      </c>
      <c r="R285" s="48">
        <v>0</v>
      </c>
      <c r="S285" s="49">
        <v>100</v>
      </c>
      <c r="T285" s="34" t="s">
        <v>515</v>
      </c>
    </row>
    <row r="286" spans="1:20" ht="30" x14ac:dyDescent="0.25">
      <c r="A286" s="28" t="s">
        <v>86</v>
      </c>
      <c r="B286" s="56" t="s">
        <v>255</v>
      </c>
      <c r="C286" s="57" t="s">
        <v>266</v>
      </c>
      <c r="D286" s="41">
        <v>0</v>
      </c>
      <c r="E286" s="41">
        <v>0</v>
      </c>
      <c r="F286" s="41">
        <v>0</v>
      </c>
      <c r="G286" s="48">
        <v>0</v>
      </c>
      <c r="H286" s="41">
        <f t="shared" si="45"/>
        <v>0</v>
      </c>
      <c r="I286" s="48">
        <f t="shared" si="46"/>
        <v>0</v>
      </c>
      <c r="J286" s="48">
        <v>0</v>
      </c>
      <c r="K286" s="41">
        <v>0</v>
      </c>
      <c r="L286" s="48">
        <f t="shared" si="47"/>
        <v>2.8473414634146341E-3</v>
      </c>
      <c r="M286" s="41">
        <v>1.751115E-2</v>
      </c>
      <c r="N286" s="48">
        <f t="shared" si="48"/>
        <v>-2.8473414634146341E-3</v>
      </c>
      <c r="O286" s="48">
        <f t="shared" si="49"/>
        <v>-1.751115E-2</v>
      </c>
      <c r="P286" s="48">
        <f t="shared" si="50"/>
        <v>2.8473414634146341E-3</v>
      </c>
      <c r="Q286" s="48">
        <f t="shared" si="51"/>
        <v>1.751115E-2</v>
      </c>
      <c r="R286" s="48">
        <v>0</v>
      </c>
      <c r="S286" s="49">
        <v>100</v>
      </c>
      <c r="T286" s="34" t="s">
        <v>515</v>
      </c>
    </row>
    <row r="287" spans="1:20" ht="30" x14ac:dyDescent="0.25">
      <c r="A287" s="28" t="s">
        <v>86</v>
      </c>
      <c r="B287" s="56" t="s">
        <v>256</v>
      </c>
      <c r="C287" s="57" t="s">
        <v>267</v>
      </c>
      <c r="D287" s="41">
        <v>0</v>
      </c>
      <c r="E287" s="41">
        <v>0</v>
      </c>
      <c r="F287" s="41">
        <v>0</v>
      </c>
      <c r="G287" s="48">
        <v>0</v>
      </c>
      <c r="H287" s="41">
        <f t="shared" si="45"/>
        <v>0</v>
      </c>
      <c r="I287" s="48">
        <f t="shared" si="46"/>
        <v>0</v>
      </c>
      <c r="J287" s="48">
        <v>0</v>
      </c>
      <c r="K287" s="41">
        <v>0</v>
      </c>
      <c r="L287" s="48">
        <f t="shared" si="47"/>
        <v>1.447470731707317E-2</v>
      </c>
      <c r="M287" s="41">
        <v>8.901945E-2</v>
      </c>
      <c r="N287" s="48">
        <f t="shared" si="48"/>
        <v>-1.447470731707317E-2</v>
      </c>
      <c r="O287" s="48">
        <f t="shared" si="49"/>
        <v>-8.901945E-2</v>
      </c>
      <c r="P287" s="48">
        <f t="shared" si="50"/>
        <v>1.447470731707317E-2</v>
      </c>
      <c r="Q287" s="48">
        <f t="shared" si="51"/>
        <v>8.901945E-2</v>
      </c>
      <c r="R287" s="48">
        <v>0</v>
      </c>
      <c r="S287" s="49">
        <v>100</v>
      </c>
      <c r="T287" s="34" t="s">
        <v>515</v>
      </c>
    </row>
    <row r="288" spans="1:20" ht="30" x14ac:dyDescent="0.25">
      <c r="A288" s="28" t="s">
        <v>86</v>
      </c>
      <c r="B288" s="56" t="s">
        <v>257</v>
      </c>
      <c r="C288" s="57" t="s">
        <v>268</v>
      </c>
      <c r="D288" s="41">
        <v>0</v>
      </c>
      <c r="E288" s="41">
        <v>0</v>
      </c>
      <c r="F288" s="41">
        <v>0</v>
      </c>
      <c r="G288" s="48">
        <v>0</v>
      </c>
      <c r="H288" s="41">
        <f t="shared" si="45"/>
        <v>0</v>
      </c>
      <c r="I288" s="48">
        <f t="shared" si="46"/>
        <v>0</v>
      </c>
      <c r="J288" s="48">
        <v>0</v>
      </c>
      <c r="K288" s="41">
        <v>0</v>
      </c>
      <c r="L288" s="48">
        <f t="shared" si="47"/>
        <v>2.6271300813008125E-3</v>
      </c>
      <c r="M288" s="41">
        <v>1.6156849999999997E-2</v>
      </c>
      <c r="N288" s="48">
        <f t="shared" si="48"/>
        <v>-2.6271300813008125E-3</v>
      </c>
      <c r="O288" s="48">
        <f t="shared" si="49"/>
        <v>-1.6156849999999997E-2</v>
      </c>
      <c r="P288" s="48">
        <f t="shared" si="50"/>
        <v>2.6271300813008125E-3</v>
      </c>
      <c r="Q288" s="48">
        <f t="shared" si="51"/>
        <v>1.6156849999999997E-2</v>
      </c>
      <c r="R288" s="48">
        <v>0</v>
      </c>
      <c r="S288" s="49">
        <v>100</v>
      </c>
      <c r="T288" s="34" t="s">
        <v>515</v>
      </c>
    </row>
    <row r="289" spans="1:20" ht="30" x14ac:dyDescent="0.25">
      <c r="A289" s="28" t="s">
        <v>86</v>
      </c>
      <c r="B289" s="56" t="s">
        <v>258</v>
      </c>
      <c r="C289" s="57" t="s">
        <v>269</v>
      </c>
      <c r="D289" s="41">
        <v>0</v>
      </c>
      <c r="E289" s="41">
        <v>0</v>
      </c>
      <c r="F289" s="41">
        <v>0</v>
      </c>
      <c r="G289" s="48">
        <v>1.7795110000000003E-2</v>
      </c>
      <c r="H289" s="41">
        <f t="shared" si="45"/>
        <v>0</v>
      </c>
      <c r="I289" s="48">
        <f t="shared" si="46"/>
        <v>-1.7795110000000003E-2</v>
      </c>
      <c r="J289" s="48">
        <v>0</v>
      </c>
      <c r="K289" s="41">
        <v>0</v>
      </c>
      <c r="L289" s="48">
        <f t="shared" si="47"/>
        <v>2.5109461788617886E-2</v>
      </c>
      <c r="M289" s="41">
        <v>0.15442319000000002</v>
      </c>
      <c r="N289" s="48">
        <f t="shared" si="48"/>
        <v>-2.5109461788617886E-2</v>
      </c>
      <c r="O289" s="48">
        <f t="shared" si="49"/>
        <v>-0.17221830000000002</v>
      </c>
      <c r="P289" s="48">
        <f t="shared" si="50"/>
        <v>2.5109461788617886E-2</v>
      </c>
      <c r="Q289" s="48">
        <f t="shared" si="51"/>
        <v>0.15442319000000002</v>
      </c>
      <c r="R289" s="48">
        <v>0</v>
      </c>
      <c r="S289" s="49">
        <v>100</v>
      </c>
      <c r="T289" s="34" t="s">
        <v>515</v>
      </c>
    </row>
    <row r="290" spans="1:20" ht="30" x14ac:dyDescent="0.25">
      <c r="A290" s="28" t="s">
        <v>86</v>
      </c>
      <c r="B290" s="56" t="s">
        <v>259</v>
      </c>
      <c r="C290" s="57" t="s">
        <v>270</v>
      </c>
      <c r="D290" s="41">
        <v>0</v>
      </c>
      <c r="E290" s="41">
        <v>0</v>
      </c>
      <c r="F290" s="41">
        <v>0</v>
      </c>
      <c r="G290" s="48">
        <v>0</v>
      </c>
      <c r="H290" s="41">
        <f t="shared" si="45"/>
        <v>0</v>
      </c>
      <c r="I290" s="48">
        <f t="shared" si="46"/>
        <v>0</v>
      </c>
      <c r="J290" s="48">
        <v>0</v>
      </c>
      <c r="K290" s="41">
        <v>0</v>
      </c>
      <c r="L290" s="48">
        <f t="shared" si="47"/>
        <v>1.4630554471544713E-2</v>
      </c>
      <c r="M290" s="41">
        <v>8.9977909999999994E-2</v>
      </c>
      <c r="N290" s="48">
        <f t="shared" si="48"/>
        <v>-1.4630554471544713E-2</v>
      </c>
      <c r="O290" s="48">
        <f t="shared" si="49"/>
        <v>-8.9977909999999994E-2</v>
      </c>
      <c r="P290" s="48">
        <f t="shared" si="50"/>
        <v>1.4630554471544713E-2</v>
      </c>
      <c r="Q290" s="48">
        <f t="shared" si="51"/>
        <v>8.9977909999999994E-2</v>
      </c>
      <c r="R290" s="48">
        <v>0</v>
      </c>
      <c r="S290" s="49">
        <v>100</v>
      </c>
      <c r="T290" s="34" t="s">
        <v>515</v>
      </c>
    </row>
    <row r="291" spans="1:20" ht="30" x14ac:dyDescent="0.25">
      <c r="A291" s="28" t="s">
        <v>86</v>
      </c>
      <c r="B291" s="56" t="s">
        <v>260</v>
      </c>
      <c r="C291" s="57" t="s">
        <v>338</v>
      </c>
      <c r="D291" s="41">
        <v>0</v>
      </c>
      <c r="E291" s="41">
        <v>0</v>
      </c>
      <c r="F291" s="41">
        <v>0</v>
      </c>
      <c r="G291" s="48">
        <v>0</v>
      </c>
      <c r="H291" s="41">
        <f t="shared" si="45"/>
        <v>0</v>
      </c>
      <c r="I291" s="48">
        <f t="shared" si="46"/>
        <v>0</v>
      </c>
      <c r="J291" s="48">
        <v>0</v>
      </c>
      <c r="K291" s="41">
        <v>0</v>
      </c>
      <c r="L291" s="48">
        <f t="shared" si="47"/>
        <v>1.9010276422764228E-3</v>
      </c>
      <c r="M291" s="41">
        <v>1.1691320000000002E-2</v>
      </c>
      <c r="N291" s="48">
        <f t="shared" si="48"/>
        <v>-1.9010276422764228E-3</v>
      </c>
      <c r="O291" s="48">
        <f t="shared" si="49"/>
        <v>-1.1691320000000002E-2</v>
      </c>
      <c r="P291" s="48">
        <f t="shared" si="50"/>
        <v>1.9010276422764228E-3</v>
      </c>
      <c r="Q291" s="48">
        <f t="shared" si="51"/>
        <v>1.1691320000000002E-2</v>
      </c>
      <c r="R291" s="48">
        <v>0</v>
      </c>
      <c r="S291" s="49">
        <v>100</v>
      </c>
      <c r="T291" s="34" t="s">
        <v>515</v>
      </c>
    </row>
    <row r="292" spans="1:20" ht="45" x14ac:dyDescent="0.25">
      <c r="A292" s="28" t="s">
        <v>86</v>
      </c>
      <c r="B292" s="56" t="s">
        <v>261</v>
      </c>
      <c r="C292" s="57" t="s">
        <v>339</v>
      </c>
      <c r="D292" s="41">
        <v>0</v>
      </c>
      <c r="E292" s="41">
        <v>0</v>
      </c>
      <c r="F292" s="41">
        <v>0</v>
      </c>
      <c r="G292" s="48">
        <v>0</v>
      </c>
      <c r="H292" s="41">
        <f t="shared" si="45"/>
        <v>0</v>
      </c>
      <c r="I292" s="48">
        <f t="shared" si="46"/>
        <v>0</v>
      </c>
      <c r="J292" s="48">
        <v>0</v>
      </c>
      <c r="K292" s="41">
        <v>0</v>
      </c>
      <c r="L292" s="48">
        <f t="shared" si="47"/>
        <v>2.1656663414634146E-2</v>
      </c>
      <c r="M292" s="41">
        <v>0.13318848</v>
      </c>
      <c r="N292" s="48">
        <f t="shared" si="48"/>
        <v>-2.1656663414634146E-2</v>
      </c>
      <c r="O292" s="48">
        <f t="shared" si="49"/>
        <v>-0.13318848</v>
      </c>
      <c r="P292" s="48">
        <f t="shared" si="50"/>
        <v>2.1656663414634146E-2</v>
      </c>
      <c r="Q292" s="48">
        <f t="shared" si="51"/>
        <v>0.13318848</v>
      </c>
      <c r="R292" s="48">
        <v>0</v>
      </c>
      <c r="S292" s="49">
        <v>100</v>
      </c>
      <c r="T292" s="34" t="s">
        <v>515</v>
      </c>
    </row>
    <row r="293" spans="1:20" ht="30" x14ac:dyDescent="0.25">
      <c r="A293" s="28" t="s">
        <v>86</v>
      </c>
      <c r="B293" s="56" t="s">
        <v>262</v>
      </c>
      <c r="C293" s="57" t="s">
        <v>340</v>
      </c>
      <c r="D293" s="41">
        <v>0</v>
      </c>
      <c r="E293" s="41">
        <v>0</v>
      </c>
      <c r="F293" s="41">
        <v>0</v>
      </c>
      <c r="G293" s="48">
        <v>0</v>
      </c>
      <c r="H293" s="41">
        <f t="shared" si="45"/>
        <v>0</v>
      </c>
      <c r="I293" s="48">
        <f t="shared" si="46"/>
        <v>0</v>
      </c>
      <c r="J293" s="48">
        <v>0</v>
      </c>
      <c r="K293" s="41">
        <v>0</v>
      </c>
      <c r="L293" s="48">
        <f t="shared" si="47"/>
        <v>8.7759430894308946E-3</v>
      </c>
      <c r="M293" s="41">
        <v>5.3972050000000001E-2</v>
      </c>
      <c r="N293" s="48">
        <f t="shared" si="48"/>
        <v>-8.7759430894308946E-3</v>
      </c>
      <c r="O293" s="48">
        <f t="shared" si="49"/>
        <v>-5.3972050000000001E-2</v>
      </c>
      <c r="P293" s="48">
        <f t="shared" si="50"/>
        <v>8.7759430894308946E-3</v>
      </c>
      <c r="Q293" s="48">
        <f t="shared" si="51"/>
        <v>5.3972050000000001E-2</v>
      </c>
      <c r="R293" s="48">
        <v>0</v>
      </c>
      <c r="S293" s="49">
        <v>100</v>
      </c>
      <c r="T293" s="34" t="s">
        <v>515</v>
      </c>
    </row>
    <row r="294" spans="1:20" ht="30" x14ac:dyDescent="0.25">
      <c r="A294" s="28" t="s">
        <v>86</v>
      </c>
      <c r="B294" s="56" t="s">
        <v>263</v>
      </c>
      <c r="C294" s="57" t="s">
        <v>341</v>
      </c>
      <c r="D294" s="41">
        <v>0</v>
      </c>
      <c r="E294" s="41">
        <v>0</v>
      </c>
      <c r="F294" s="41">
        <v>0</v>
      </c>
      <c r="G294" s="48">
        <v>0</v>
      </c>
      <c r="H294" s="41">
        <f t="shared" si="45"/>
        <v>0</v>
      </c>
      <c r="I294" s="48">
        <f t="shared" si="46"/>
        <v>0</v>
      </c>
      <c r="J294" s="48">
        <v>0</v>
      </c>
      <c r="K294" s="41">
        <v>0</v>
      </c>
      <c r="L294" s="48">
        <f t="shared" si="47"/>
        <v>3.9113398373983735E-3</v>
      </c>
      <c r="M294" s="41">
        <v>2.4054739999999998E-2</v>
      </c>
      <c r="N294" s="48">
        <f t="shared" si="48"/>
        <v>-3.9113398373983735E-3</v>
      </c>
      <c r="O294" s="48">
        <f t="shared" si="49"/>
        <v>-2.4054739999999998E-2</v>
      </c>
      <c r="P294" s="48">
        <f t="shared" si="50"/>
        <v>3.9113398373983735E-3</v>
      </c>
      <c r="Q294" s="48">
        <f t="shared" si="51"/>
        <v>2.4054739999999998E-2</v>
      </c>
      <c r="R294" s="48">
        <v>0</v>
      </c>
      <c r="S294" s="49">
        <v>100</v>
      </c>
      <c r="T294" s="34" t="s">
        <v>515</v>
      </c>
    </row>
    <row r="295" spans="1:20" ht="30" x14ac:dyDescent="0.25">
      <c r="A295" s="28" t="s">
        <v>86</v>
      </c>
      <c r="B295" s="56" t="s">
        <v>336</v>
      </c>
      <c r="C295" s="57" t="s">
        <v>342</v>
      </c>
      <c r="D295" s="41">
        <v>0</v>
      </c>
      <c r="E295" s="41">
        <v>0</v>
      </c>
      <c r="F295" s="41">
        <v>0</v>
      </c>
      <c r="G295" s="48">
        <v>0</v>
      </c>
      <c r="H295" s="41">
        <f t="shared" si="45"/>
        <v>0</v>
      </c>
      <c r="I295" s="48">
        <f t="shared" si="46"/>
        <v>0</v>
      </c>
      <c r="J295" s="48">
        <v>0</v>
      </c>
      <c r="K295" s="41">
        <v>0</v>
      </c>
      <c r="L295" s="48">
        <f t="shared" si="47"/>
        <v>5.5422648780487797E-2</v>
      </c>
      <c r="M295" s="41">
        <v>0.34084928999999997</v>
      </c>
      <c r="N295" s="48">
        <f t="shared" si="48"/>
        <v>-5.5422648780487797E-2</v>
      </c>
      <c r="O295" s="48">
        <f t="shared" si="49"/>
        <v>-0.34084928999999997</v>
      </c>
      <c r="P295" s="48">
        <f t="shared" si="50"/>
        <v>5.5422648780487797E-2</v>
      </c>
      <c r="Q295" s="48">
        <f t="shared" si="51"/>
        <v>0.34084928999999997</v>
      </c>
      <c r="R295" s="48">
        <v>0</v>
      </c>
      <c r="S295" s="49">
        <v>100</v>
      </c>
      <c r="T295" s="34" t="s">
        <v>515</v>
      </c>
    </row>
    <row r="296" spans="1:20" ht="30" x14ac:dyDescent="0.25">
      <c r="A296" s="28" t="s">
        <v>86</v>
      </c>
      <c r="B296" s="56" t="s">
        <v>264</v>
      </c>
      <c r="C296" s="57" t="s">
        <v>343</v>
      </c>
      <c r="D296" s="41">
        <v>0</v>
      </c>
      <c r="E296" s="41">
        <v>0</v>
      </c>
      <c r="F296" s="41">
        <v>0</v>
      </c>
      <c r="G296" s="48">
        <v>0</v>
      </c>
      <c r="H296" s="41">
        <f t="shared" si="45"/>
        <v>0</v>
      </c>
      <c r="I296" s="48">
        <f t="shared" si="46"/>
        <v>0</v>
      </c>
      <c r="J296" s="48">
        <v>0</v>
      </c>
      <c r="K296" s="41">
        <v>0</v>
      </c>
      <c r="L296" s="48">
        <f t="shared" si="47"/>
        <v>9.8096325203252017E-3</v>
      </c>
      <c r="M296" s="41">
        <v>6.0329239999999999E-2</v>
      </c>
      <c r="N296" s="48">
        <f t="shared" si="48"/>
        <v>-9.8096325203252017E-3</v>
      </c>
      <c r="O296" s="48">
        <f t="shared" si="49"/>
        <v>-6.0329239999999999E-2</v>
      </c>
      <c r="P296" s="48">
        <f t="shared" si="50"/>
        <v>9.8096325203252017E-3</v>
      </c>
      <c r="Q296" s="48">
        <f t="shared" si="51"/>
        <v>6.0329239999999999E-2</v>
      </c>
      <c r="R296" s="48">
        <v>0</v>
      </c>
      <c r="S296" s="49">
        <v>100</v>
      </c>
      <c r="T296" s="34" t="s">
        <v>515</v>
      </c>
    </row>
    <row r="297" spans="1:20" ht="30" x14ac:dyDescent="0.25">
      <c r="A297" s="28" t="s">
        <v>86</v>
      </c>
      <c r="B297" s="56" t="s">
        <v>712</v>
      </c>
      <c r="C297" s="57" t="s">
        <v>713</v>
      </c>
      <c r="D297" s="41">
        <v>0</v>
      </c>
      <c r="E297" s="41">
        <v>0</v>
      </c>
      <c r="F297" s="41">
        <v>0</v>
      </c>
      <c r="G297" s="48">
        <v>0</v>
      </c>
      <c r="H297" s="41">
        <f t="shared" si="45"/>
        <v>0</v>
      </c>
      <c r="I297" s="48">
        <f t="shared" si="46"/>
        <v>0</v>
      </c>
      <c r="J297" s="48">
        <v>0</v>
      </c>
      <c r="K297" s="41">
        <v>0</v>
      </c>
      <c r="L297" s="48">
        <f t="shared" si="47"/>
        <v>2.6313839024390242E-2</v>
      </c>
      <c r="M297" s="41">
        <v>0.16183011</v>
      </c>
      <c r="N297" s="48">
        <f t="shared" si="48"/>
        <v>-2.6313839024390242E-2</v>
      </c>
      <c r="O297" s="48">
        <f t="shared" si="49"/>
        <v>-0.16183011</v>
      </c>
      <c r="P297" s="48">
        <f t="shared" si="50"/>
        <v>2.6313839024390242E-2</v>
      </c>
      <c r="Q297" s="48">
        <f t="shared" si="51"/>
        <v>0.16183011</v>
      </c>
      <c r="R297" s="48">
        <v>0</v>
      </c>
      <c r="S297" s="49">
        <v>100</v>
      </c>
      <c r="T297" s="34" t="s">
        <v>515</v>
      </c>
    </row>
    <row r="298" spans="1:20" ht="45" x14ac:dyDescent="0.25">
      <c r="A298" s="17" t="s">
        <v>86</v>
      </c>
      <c r="B298" s="18" t="s">
        <v>188</v>
      </c>
      <c r="C298" s="19" t="s">
        <v>189</v>
      </c>
      <c r="D298" s="41">
        <v>0.13899</v>
      </c>
      <c r="E298" s="41">
        <v>0.9090180000000001</v>
      </c>
      <c r="F298" s="41">
        <v>0</v>
      </c>
      <c r="G298" s="48">
        <v>0</v>
      </c>
      <c r="H298" s="41">
        <f t="shared" si="45"/>
        <v>0.13899</v>
      </c>
      <c r="I298" s="48">
        <f t="shared" si="46"/>
        <v>0.9090180000000001</v>
      </c>
      <c r="J298" s="48">
        <v>0</v>
      </c>
      <c r="K298" s="41">
        <v>0.9090180000000001</v>
      </c>
      <c r="L298" s="48">
        <f>M298/6.75</f>
        <v>9.2092860740740731E-2</v>
      </c>
      <c r="M298" s="41">
        <v>0.62162680999999997</v>
      </c>
      <c r="N298" s="48">
        <f t="shared" si="48"/>
        <v>4.6897139259259271E-2</v>
      </c>
      <c r="O298" s="48">
        <f t="shared" si="49"/>
        <v>0.28739119000000013</v>
      </c>
      <c r="P298" s="48">
        <f t="shared" si="50"/>
        <v>9.2092860740740731E-2</v>
      </c>
      <c r="Q298" s="48">
        <f t="shared" si="51"/>
        <v>-0.28739119000000013</v>
      </c>
      <c r="R298" s="48">
        <v>0</v>
      </c>
      <c r="S298" s="49">
        <f t="shared" si="52"/>
        <v>-31.615566468430778</v>
      </c>
      <c r="T298" s="34" t="s">
        <v>794</v>
      </c>
    </row>
    <row r="299" spans="1:20" ht="45" x14ac:dyDescent="0.25">
      <c r="A299" s="17" t="s">
        <v>86</v>
      </c>
      <c r="B299" s="18" t="s">
        <v>190</v>
      </c>
      <c r="C299" s="19" t="s">
        <v>191</v>
      </c>
      <c r="D299" s="41">
        <v>9.64E-2</v>
      </c>
      <c r="E299" s="41">
        <v>0.63044800000000001</v>
      </c>
      <c r="F299" s="41">
        <v>0</v>
      </c>
      <c r="G299" s="48">
        <v>0</v>
      </c>
      <c r="H299" s="41">
        <f t="shared" si="45"/>
        <v>9.64E-2</v>
      </c>
      <c r="I299" s="48">
        <f t="shared" si="46"/>
        <v>0.63044800000000001</v>
      </c>
      <c r="J299" s="48">
        <v>0</v>
      </c>
      <c r="K299" s="41">
        <v>0.63044800000000001</v>
      </c>
      <c r="L299" s="48">
        <f t="shared" ref="L299:L329" si="53">M299/6.75</f>
        <v>5.7736063703703704E-2</v>
      </c>
      <c r="M299" s="41">
        <v>0.38971843</v>
      </c>
      <c r="N299" s="48">
        <f t="shared" si="48"/>
        <v>3.8663936296296296E-2</v>
      </c>
      <c r="O299" s="48">
        <f t="shared" si="49"/>
        <v>0.24072957</v>
      </c>
      <c r="P299" s="48">
        <f t="shared" si="50"/>
        <v>5.7736063703703704E-2</v>
      </c>
      <c r="Q299" s="48">
        <f t="shared" si="51"/>
        <v>-0.24072957</v>
      </c>
      <c r="R299" s="48">
        <v>0</v>
      </c>
      <c r="S299" s="49">
        <f t="shared" si="52"/>
        <v>-38.183889868791717</v>
      </c>
      <c r="T299" s="34" t="s">
        <v>794</v>
      </c>
    </row>
    <row r="300" spans="1:20" ht="45" x14ac:dyDescent="0.25">
      <c r="A300" s="17" t="s">
        <v>86</v>
      </c>
      <c r="B300" s="18" t="s">
        <v>192</v>
      </c>
      <c r="C300" s="19" t="s">
        <v>193</v>
      </c>
      <c r="D300" s="41">
        <v>4.4540000000000003E-2</v>
      </c>
      <c r="E300" s="41">
        <v>0.29131949999999995</v>
      </c>
      <c r="F300" s="41">
        <v>0</v>
      </c>
      <c r="G300" s="48">
        <v>0</v>
      </c>
      <c r="H300" s="41">
        <f t="shared" si="45"/>
        <v>4.4540000000000003E-2</v>
      </c>
      <c r="I300" s="48">
        <f t="shared" si="46"/>
        <v>0.29131949999999995</v>
      </c>
      <c r="J300" s="48">
        <v>0</v>
      </c>
      <c r="K300" s="41">
        <v>0.29131949999999995</v>
      </c>
      <c r="L300" s="48">
        <f t="shared" si="53"/>
        <v>4.614649925925926E-2</v>
      </c>
      <c r="M300" s="41">
        <v>0.31148887000000003</v>
      </c>
      <c r="N300" s="48">
        <f t="shared" si="48"/>
        <v>-1.6064992592592572E-3</v>
      </c>
      <c r="O300" s="48">
        <f t="shared" si="49"/>
        <v>-2.0169370000000075E-2</v>
      </c>
      <c r="P300" s="48">
        <f t="shared" si="50"/>
        <v>4.614649925925926E-2</v>
      </c>
      <c r="Q300" s="48">
        <f t="shared" si="51"/>
        <v>2.0169370000000075E-2</v>
      </c>
      <c r="R300" s="48">
        <v>0</v>
      </c>
      <c r="S300" s="49">
        <f t="shared" si="52"/>
        <v>6.923453459174576</v>
      </c>
      <c r="T300" s="55" t="s">
        <v>495</v>
      </c>
    </row>
    <row r="301" spans="1:20" ht="45" x14ac:dyDescent="0.25">
      <c r="A301" s="17" t="s">
        <v>86</v>
      </c>
      <c r="B301" s="18" t="s">
        <v>194</v>
      </c>
      <c r="C301" s="19" t="s">
        <v>195</v>
      </c>
      <c r="D301" s="41">
        <v>3.7269999999999998E-2</v>
      </c>
      <c r="E301" s="41">
        <v>0.243757</v>
      </c>
      <c r="F301" s="41">
        <v>0</v>
      </c>
      <c r="G301" s="48">
        <v>0</v>
      </c>
      <c r="H301" s="41">
        <f t="shared" si="45"/>
        <v>3.7269999999999998E-2</v>
      </c>
      <c r="I301" s="48">
        <f t="shared" si="46"/>
        <v>0.243757</v>
      </c>
      <c r="J301" s="48">
        <v>0</v>
      </c>
      <c r="K301" s="41">
        <v>0.243757</v>
      </c>
      <c r="L301" s="48">
        <f t="shared" si="53"/>
        <v>3.0345457777777776E-2</v>
      </c>
      <c r="M301" s="41">
        <v>0.20483183999999999</v>
      </c>
      <c r="N301" s="48">
        <f t="shared" si="48"/>
        <v>6.9245422222222221E-3</v>
      </c>
      <c r="O301" s="48">
        <f t="shared" si="49"/>
        <v>3.8925160000000014E-2</v>
      </c>
      <c r="P301" s="48">
        <f t="shared" si="50"/>
        <v>3.0345457777777776E-2</v>
      </c>
      <c r="Q301" s="48">
        <f t="shared" si="51"/>
        <v>-3.8925160000000014E-2</v>
      </c>
      <c r="R301" s="48">
        <v>0</v>
      </c>
      <c r="S301" s="49">
        <f t="shared" si="52"/>
        <v>-15.968837817990874</v>
      </c>
      <c r="T301" s="34" t="s">
        <v>794</v>
      </c>
    </row>
    <row r="302" spans="1:20" ht="45" x14ac:dyDescent="0.25">
      <c r="A302" s="17" t="s">
        <v>86</v>
      </c>
      <c r="B302" s="18" t="s">
        <v>196</v>
      </c>
      <c r="C302" s="19" t="s">
        <v>197</v>
      </c>
      <c r="D302" s="41">
        <v>3.9469999999999998E-2</v>
      </c>
      <c r="E302" s="41">
        <v>0.25813399999999997</v>
      </c>
      <c r="F302" s="41">
        <v>0</v>
      </c>
      <c r="G302" s="48">
        <v>0</v>
      </c>
      <c r="H302" s="41">
        <f t="shared" si="45"/>
        <v>3.9469999999999998E-2</v>
      </c>
      <c r="I302" s="48">
        <f t="shared" si="46"/>
        <v>0.25813399999999997</v>
      </c>
      <c r="J302" s="48">
        <v>0</v>
      </c>
      <c r="K302" s="41">
        <v>0.25813399999999997</v>
      </c>
      <c r="L302" s="48">
        <f t="shared" si="53"/>
        <v>3.9933146666666662E-2</v>
      </c>
      <c r="M302" s="41">
        <v>0.26954873999999995</v>
      </c>
      <c r="N302" s="48">
        <f t="shared" si="48"/>
        <v>-4.6314666666666393E-4</v>
      </c>
      <c r="O302" s="48">
        <f t="shared" si="49"/>
        <v>-1.1414739999999979E-2</v>
      </c>
      <c r="P302" s="48">
        <f t="shared" si="50"/>
        <v>3.9933146666666662E-2</v>
      </c>
      <c r="Q302" s="48">
        <f t="shared" si="51"/>
        <v>1.1414739999999979E-2</v>
      </c>
      <c r="R302" s="48">
        <v>0</v>
      </c>
      <c r="S302" s="49">
        <f t="shared" si="52"/>
        <v>4.4220211208132127</v>
      </c>
      <c r="T302" s="34" t="s">
        <v>495</v>
      </c>
    </row>
    <row r="303" spans="1:20" ht="45" x14ac:dyDescent="0.25">
      <c r="A303" s="17" t="s">
        <v>86</v>
      </c>
      <c r="B303" s="18" t="s">
        <v>198</v>
      </c>
      <c r="C303" s="19" t="s">
        <v>199</v>
      </c>
      <c r="D303" s="41">
        <v>8.0210000000000004E-2</v>
      </c>
      <c r="E303" s="41">
        <v>0.52454499999999993</v>
      </c>
      <c r="F303" s="41">
        <v>0</v>
      </c>
      <c r="G303" s="48">
        <v>0</v>
      </c>
      <c r="H303" s="41">
        <f t="shared" si="45"/>
        <v>8.0210000000000004E-2</v>
      </c>
      <c r="I303" s="48">
        <f t="shared" si="46"/>
        <v>0.52454499999999993</v>
      </c>
      <c r="J303" s="48">
        <v>0</v>
      </c>
      <c r="K303" s="41">
        <v>0.52454499999999993</v>
      </c>
      <c r="L303" s="48">
        <f t="shared" si="53"/>
        <v>4.7233254814814822E-2</v>
      </c>
      <c r="M303" s="41">
        <v>0.31882447000000003</v>
      </c>
      <c r="N303" s="48">
        <f t="shared" si="48"/>
        <v>3.2976745185185181E-2</v>
      </c>
      <c r="O303" s="48">
        <f t="shared" si="49"/>
        <v>0.2057205299999999</v>
      </c>
      <c r="P303" s="48">
        <f t="shared" si="50"/>
        <v>4.7233254814814822E-2</v>
      </c>
      <c r="Q303" s="48">
        <f t="shared" si="51"/>
        <v>-0.2057205299999999</v>
      </c>
      <c r="R303" s="48">
        <v>0</v>
      </c>
      <c r="S303" s="49">
        <f t="shared" si="52"/>
        <v>-39.218852529334939</v>
      </c>
      <c r="T303" s="34" t="s">
        <v>518</v>
      </c>
    </row>
    <row r="304" spans="1:20" ht="45" x14ac:dyDescent="0.25">
      <c r="A304" s="17" t="s">
        <v>86</v>
      </c>
      <c r="B304" s="18" t="s">
        <v>200</v>
      </c>
      <c r="C304" s="19" t="s">
        <v>201</v>
      </c>
      <c r="D304" s="41">
        <v>3.6409999999999998E-2</v>
      </c>
      <c r="E304" s="41">
        <v>0.23809499999999997</v>
      </c>
      <c r="F304" s="41">
        <v>0</v>
      </c>
      <c r="G304" s="48">
        <v>0</v>
      </c>
      <c r="H304" s="41">
        <f t="shared" si="45"/>
        <v>3.6409999999999998E-2</v>
      </c>
      <c r="I304" s="48">
        <f t="shared" si="46"/>
        <v>0.23809499999999997</v>
      </c>
      <c r="J304" s="48">
        <v>0</v>
      </c>
      <c r="K304" s="41">
        <v>0.23809499999999997</v>
      </c>
      <c r="L304" s="48">
        <f t="shared" si="53"/>
        <v>3.454221777777778E-2</v>
      </c>
      <c r="M304" s="41">
        <v>0.23315996999999999</v>
      </c>
      <c r="N304" s="48">
        <f t="shared" si="48"/>
        <v>1.8677822222222182E-3</v>
      </c>
      <c r="O304" s="48">
        <f t="shared" si="49"/>
        <v>4.9350299999999792E-3</v>
      </c>
      <c r="P304" s="48">
        <f t="shared" si="50"/>
        <v>3.454221777777778E-2</v>
      </c>
      <c r="Q304" s="48">
        <f t="shared" si="51"/>
        <v>-4.9350299999999792E-3</v>
      </c>
      <c r="R304" s="48">
        <v>0</v>
      </c>
      <c r="S304" s="49">
        <f t="shared" si="52"/>
        <v>-2.0727146727146644</v>
      </c>
      <c r="T304" s="34" t="s">
        <v>495</v>
      </c>
    </row>
    <row r="305" spans="1:20" ht="30" x14ac:dyDescent="0.25">
      <c r="A305" s="17" t="s">
        <v>86</v>
      </c>
      <c r="B305" s="18" t="s">
        <v>202</v>
      </c>
      <c r="C305" s="19" t="s">
        <v>203</v>
      </c>
      <c r="D305" s="41">
        <v>2.7210000000000002E-2</v>
      </c>
      <c r="E305" s="41">
        <v>0.17794199999999999</v>
      </c>
      <c r="F305" s="41">
        <v>0</v>
      </c>
      <c r="G305" s="48">
        <v>0</v>
      </c>
      <c r="H305" s="41">
        <f t="shared" si="45"/>
        <v>2.7210000000000002E-2</v>
      </c>
      <c r="I305" s="48">
        <f t="shared" si="46"/>
        <v>0.17794199999999999</v>
      </c>
      <c r="J305" s="48">
        <v>0</v>
      </c>
      <c r="K305" s="41">
        <v>0.17794199999999999</v>
      </c>
      <c r="L305" s="48">
        <f t="shared" si="53"/>
        <v>2.8885465185185182E-2</v>
      </c>
      <c r="M305" s="41">
        <v>0.19497688999999999</v>
      </c>
      <c r="N305" s="48">
        <f t="shared" si="48"/>
        <v>-1.6754651851851807E-3</v>
      </c>
      <c r="O305" s="48">
        <f t="shared" si="49"/>
        <v>-1.7034889999999997E-2</v>
      </c>
      <c r="P305" s="48">
        <f t="shared" si="50"/>
        <v>2.8885465185185182E-2</v>
      </c>
      <c r="Q305" s="48">
        <f t="shared" si="51"/>
        <v>1.7034889999999997E-2</v>
      </c>
      <c r="R305" s="48">
        <v>0</v>
      </c>
      <c r="S305" s="49">
        <f t="shared" si="52"/>
        <v>9.5732823054703218</v>
      </c>
      <c r="T305" s="34" t="s">
        <v>495</v>
      </c>
    </row>
    <row r="306" spans="1:20" ht="45" x14ac:dyDescent="0.25">
      <c r="A306" s="17" t="s">
        <v>86</v>
      </c>
      <c r="B306" s="18" t="s">
        <v>271</v>
      </c>
      <c r="C306" s="19" t="s">
        <v>275</v>
      </c>
      <c r="D306" s="41">
        <v>0</v>
      </c>
      <c r="E306" s="41">
        <v>0</v>
      </c>
      <c r="F306" s="41">
        <v>0</v>
      </c>
      <c r="G306" s="48">
        <v>0</v>
      </c>
      <c r="H306" s="41">
        <f t="shared" si="45"/>
        <v>0</v>
      </c>
      <c r="I306" s="48">
        <f t="shared" si="46"/>
        <v>0</v>
      </c>
      <c r="J306" s="48">
        <v>0</v>
      </c>
      <c r="K306" s="41">
        <v>0</v>
      </c>
      <c r="L306" s="48">
        <f t="shared" si="53"/>
        <v>5.2345940740740737E-3</v>
      </c>
      <c r="M306" s="41">
        <v>3.5333509999999999E-2</v>
      </c>
      <c r="N306" s="48">
        <f t="shared" si="48"/>
        <v>-5.2345940740740737E-3</v>
      </c>
      <c r="O306" s="48">
        <f t="shared" si="49"/>
        <v>-3.5333509999999999E-2</v>
      </c>
      <c r="P306" s="48">
        <f t="shared" si="50"/>
        <v>5.2345940740740737E-3</v>
      </c>
      <c r="Q306" s="48">
        <f t="shared" si="51"/>
        <v>3.5333509999999999E-2</v>
      </c>
      <c r="R306" s="48">
        <v>0</v>
      </c>
      <c r="S306" s="49">
        <v>100</v>
      </c>
      <c r="T306" s="34" t="s">
        <v>520</v>
      </c>
    </row>
    <row r="307" spans="1:20" ht="45" x14ac:dyDescent="0.25">
      <c r="A307" s="17" t="s">
        <v>86</v>
      </c>
      <c r="B307" s="18" t="s">
        <v>272</v>
      </c>
      <c r="C307" s="19" t="s">
        <v>276</v>
      </c>
      <c r="D307" s="41">
        <v>0</v>
      </c>
      <c r="E307" s="41">
        <v>0</v>
      </c>
      <c r="F307" s="41">
        <v>0</v>
      </c>
      <c r="G307" s="48">
        <v>0</v>
      </c>
      <c r="H307" s="41">
        <f t="shared" si="45"/>
        <v>0</v>
      </c>
      <c r="I307" s="48">
        <f t="shared" si="46"/>
        <v>0</v>
      </c>
      <c r="J307" s="48">
        <v>0</v>
      </c>
      <c r="K307" s="41">
        <v>0</v>
      </c>
      <c r="L307" s="48">
        <f t="shared" si="53"/>
        <v>1.3860884444444443E-2</v>
      </c>
      <c r="M307" s="41">
        <v>9.3560969999999993E-2</v>
      </c>
      <c r="N307" s="48">
        <f t="shared" si="48"/>
        <v>-1.3860884444444443E-2</v>
      </c>
      <c r="O307" s="48">
        <f t="shared" si="49"/>
        <v>-9.3560969999999993E-2</v>
      </c>
      <c r="P307" s="48">
        <f t="shared" si="50"/>
        <v>1.3860884444444443E-2</v>
      </c>
      <c r="Q307" s="48">
        <f t="shared" si="51"/>
        <v>9.3560969999999993E-2</v>
      </c>
      <c r="R307" s="48">
        <v>0</v>
      </c>
      <c r="S307" s="49">
        <v>100</v>
      </c>
      <c r="T307" s="34" t="s">
        <v>520</v>
      </c>
    </row>
    <row r="308" spans="1:20" ht="45" x14ac:dyDescent="0.25">
      <c r="A308" s="17" t="s">
        <v>86</v>
      </c>
      <c r="B308" s="18" t="s">
        <v>273</v>
      </c>
      <c r="C308" s="19" t="s">
        <v>277</v>
      </c>
      <c r="D308" s="41">
        <v>0</v>
      </c>
      <c r="E308" s="41">
        <v>0</v>
      </c>
      <c r="F308" s="41">
        <v>0</v>
      </c>
      <c r="G308" s="48">
        <v>0</v>
      </c>
      <c r="H308" s="41">
        <f t="shared" si="45"/>
        <v>0</v>
      </c>
      <c r="I308" s="48">
        <f t="shared" si="46"/>
        <v>0</v>
      </c>
      <c r="J308" s="48">
        <v>0</v>
      </c>
      <c r="K308" s="41">
        <v>0</v>
      </c>
      <c r="L308" s="48">
        <f t="shared" si="53"/>
        <v>1.6757537777777779E-2</v>
      </c>
      <c r="M308" s="41">
        <v>0.11311338000000001</v>
      </c>
      <c r="N308" s="48">
        <f t="shared" si="48"/>
        <v>-1.6757537777777779E-2</v>
      </c>
      <c r="O308" s="48">
        <f t="shared" si="49"/>
        <v>-0.11311338000000001</v>
      </c>
      <c r="P308" s="48">
        <f t="shared" si="50"/>
        <v>1.6757537777777779E-2</v>
      </c>
      <c r="Q308" s="48">
        <f t="shared" si="51"/>
        <v>0.11311338000000001</v>
      </c>
      <c r="R308" s="48">
        <v>0</v>
      </c>
      <c r="S308" s="49">
        <v>100</v>
      </c>
      <c r="T308" s="34" t="s">
        <v>515</v>
      </c>
    </row>
    <row r="309" spans="1:20" ht="45" x14ac:dyDescent="0.25">
      <c r="A309" s="17" t="s">
        <v>86</v>
      </c>
      <c r="B309" s="18" t="s">
        <v>274</v>
      </c>
      <c r="C309" s="19" t="s">
        <v>278</v>
      </c>
      <c r="D309" s="41">
        <v>0</v>
      </c>
      <c r="E309" s="41">
        <v>0</v>
      </c>
      <c r="F309" s="41">
        <v>0</v>
      </c>
      <c r="G309" s="48">
        <v>0</v>
      </c>
      <c r="H309" s="41">
        <f t="shared" si="45"/>
        <v>0</v>
      </c>
      <c r="I309" s="48">
        <f t="shared" si="46"/>
        <v>0</v>
      </c>
      <c r="J309" s="48">
        <v>0</v>
      </c>
      <c r="K309" s="41">
        <v>0</v>
      </c>
      <c r="L309" s="48">
        <f t="shared" si="53"/>
        <v>2.8900158518518522E-2</v>
      </c>
      <c r="M309" s="41">
        <v>0.19507607000000002</v>
      </c>
      <c r="N309" s="48">
        <f t="shared" si="48"/>
        <v>-2.8900158518518522E-2</v>
      </c>
      <c r="O309" s="48">
        <f t="shared" si="49"/>
        <v>-0.19507607000000002</v>
      </c>
      <c r="P309" s="48">
        <f t="shared" si="50"/>
        <v>2.8900158518518522E-2</v>
      </c>
      <c r="Q309" s="48">
        <f t="shared" si="51"/>
        <v>0.19507607000000002</v>
      </c>
      <c r="R309" s="48">
        <v>0</v>
      </c>
      <c r="S309" s="49">
        <v>100</v>
      </c>
      <c r="T309" s="34" t="s">
        <v>515</v>
      </c>
    </row>
    <row r="310" spans="1:20" ht="30" x14ac:dyDescent="0.25">
      <c r="A310" s="17" t="s">
        <v>86</v>
      </c>
      <c r="B310" s="18" t="s">
        <v>714</v>
      </c>
      <c r="C310" s="19" t="s">
        <v>204</v>
      </c>
      <c r="D310" s="41">
        <v>0</v>
      </c>
      <c r="E310" s="41">
        <v>0</v>
      </c>
      <c r="F310" s="41">
        <v>0</v>
      </c>
      <c r="G310" s="48">
        <v>0</v>
      </c>
      <c r="H310" s="41">
        <f t="shared" si="45"/>
        <v>0</v>
      </c>
      <c r="I310" s="48">
        <f t="shared" si="46"/>
        <v>0</v>
      </c>
      <c r="J310" s="48">
        <v>0</v>
      </c>
      <c r="K310" s="41">
        <v>0</v>
      </c>
      <c r="L310" s="48">
        <f t="shared" si="53"/>
        <v>4.8034251851851853E-2</v>
      </c>
      <c r="M310" s="41">
        <v>0.3242312</v>
      </c>
      <c r="N310" s="48">
        <f t="shared" si="48"/>
        <v>-4.8034251851851853E-2</v>
      </c>
      <c r="O310" s="48">
        <f t="shared" si="49"/>
        <v>-0.3242312</v>
      </c>
      <c r="P310" s="48">
        <f t="shared" si="50"/>
        <v>4.8034251851851853E-2</v>
      </c>
      <c r="Q310" s="48">
        <f t="shared" si="51"/>
        <v>0.3242312</v>
      </c>
      <c r="R310" s="48">
        <v>0</v>
      </c>
      <c r="S310" s="49">
        <v>100</v>
      </c>
      <c r="T310" s="34" t="s">
        <v>520</v>
      </c>
    </row>
    <row r="311" spans="1:20" ht="45" x14ac:dyDescent="0.25">
      <c r="A311" s="17" t="s">
        <v>86</v>
      </c>
      <c r="B311" s="18" t="s">
        <v>715</v>
      </c>
      <c r="C311" s="19" t="s">
        <v>205</v>
      </c>
      <c r="D311" s="41">
        <v>0</v>
      </c>
      <c r="E311" s="41">
        <v>0</v>
      </c>
      <c r="F311" s="41">
        <v>0</v>
      </c>
      <c r="G311" s="48">
        <v>0</v>
      </c>
      <c r="H311" s="41">
        <f t="shared" si="45"/>
        <v>0</v>
      </c>
      <c r="I311" s="48">
        <f t="shared" si="46"/>
        <v>0</v>
      </c>
      <c r="J311" s="48">
        <v>0</v>
      </c>
      <c r="K311" s="41">
        <v>0</v>
      </c>
      <c r="L311" s="48">
        <f t="shared" si="53"/>
        <v>3.3313004444444447E-2</v>
      </c>
      <c r="M311" s="41">
        <v>0.22486278000000001</v>
      </c>
      <c r="N311" s="48">
        <f t="shared" si="48"/>
        <v>-3.3313004444444447E-2</v>
      </c>
      <c r="O311" s="48">
        <f t="shared" si="49"/>
        <v>-0.22486278000000001</v>
      </c>
      <c r="P311" s="48">
        <f t="shared" si="50"/>
        <v>3.3313004444444447E-2</v>
      </c>
      <c r="Q311" s="48">
        <f t="shared" si="51"/>
        <v>0.22486278000000001</v>
      </c>
      <c r="R311" s="48">
        <v>0</v>
      </c>
      <c r="S311" s="49">
        <v>100</v>
      </c>
      <c r="T311" s="34" t="s">
        <v>519</v>
      </c>
    </row>
    <row r="312" spans="1:20" ht="30" x14ac:dyDescent="0.25">
      <c r="A312" s="17" t="s">
        <v>86</v>
      </c>
      <c r="B312" s="18" t="s">
        <v>716</v>
      </c>
      <c r="C312" s="19" t="s">
        <v>206</v>
      </c>
      <c r="D312" s="41">
        <v>0</v>
      </c>
      <c r="E312" s="41">
        <v>0</v>
      </c>
      <c r="F312" s="41">
        <v>0</v>
      </c>
      <c r="G312" s="48">
        <v>0</v>
      </c>
      <c r="H312" s="41">
        <f t="shared" si="45"/>
        <v>0</v>
      </c>
      <c r="I312" s="48">
        <f t="shared" si="46"/>
        <v>0</v>
      </c>
      <c r="J312" s="48">
        <v>0</v>
      </c>
      <c r="K312" s="41">
        <v>0</v>
      </c>
      <c r="L312" s="48">
        <f t="shared" si="53"/>
        <v>6.766913925925927E-2</v>
      </c>
      <c r="M312" s="41">
        <v>0.45676669000000003</v>
      </c>
      <c r="N312" s="48">
        <f t="shared" si="48"/>
        <v>-6.766913925925927E-2</v>
      </c>
      <c r="O312" s="48">
        <f t="shared" si="49"/>
        <v>-0.45676669000000003</v>
      </c>
      <c r="P312" s="48">
        <f t="shared" si="50"/>
        <v>6.766913925925927E-2</v>
      </c>
      <c r="Q312" s="48">
        <f t="shared" si="51"/>
        <v>0.45676669000000003</v>
      </c>
      <c r="R312" s="48">
        <v>0</v>
      </c>
      <c r="S312" s="49">
        <v>100</v>
      </c>
      <c r="T312" s="34" t="s">
        <v>520</v>
      </c>
    </row>
    <row r="313" spans="1:20" ht="30" x14ac:dyDescent="0.25">
      <c r="A313" s="17" t="s">
        <v>86</v>
      </c>
      <c r="B313" s="18" t="s">
        <v>717</v>
      </c>
      <c r="C313" s="19" t="s">
        <v>207</v>
      </c>
      <c r="D313" s="41">
        <v>0</v>
      </c>
      <c r="E313" s="41">
        <v>0</v>
      </c>
      <c r="F313" s="41">
        <v>0</v>
      </c>
      <c r="G313" s="48">
        <v>0</v>
      </c>
      <c r="H313" s="41">
        <f t="shared" si="45"/>
        <v>0</v>
      </c>
      <c r="I313" s="48">
        <f t="shared" si="46"/>
        <v>0</v>
      </c>
      <c r="J313" s="48">
        <v>0</v>
      </c>
      <c r="K313" s="41">
        <v>0</v>
      </c>
      <c r="L313" s="48">
        <f t="shared" si="53"/>
        <v>1.0468764444444445E-2</v>
      </c>
      <c r="M313" s="41">
        <v>7.0664160000000004E-2</v>
      </c>
      <c r="N313" s="48">
        <f t="shared" si="48"/>
        <v>-1.0468764444444445E-2</v>
      </c>
      <c r="O313" s="48">
        <f t="shared" si="49"/>
        <v>-7.0664160000000004E-2</v>
      </c>
      <c r="P313" s="48">
        <f t="shared" si="50"/>
        <v>1.0468764444444445E-2</v>
      </c>
      <c r="Q313" s="48">
        <f t="shared" si="51"/>
        <v>7.0664160000000004E-2</v>
      </c>
      <c r="R313" s="48">
        <v>0</v>
      </c>
      <c r="S313" s="49">
        <v>100</v>
      </c>
      <c r="T313" s="34" t="s">
        <v>520</v>
      </c>
    </row>
    <row r="314" spans="1:20" ht="45" x14ac:dyDescent="0.25">
      <c r="A314" s="17" t="s">
        <v>86</v>
      </c>
      <c r="B314" s="18" t="s">
        <v>718</v>
      </c>
      <c r="C314" s="19" t="s">
        <v>208</v>
      </c>
      <c r="D314" s="41">
        <v>0</v>
      </c>
      <c r="E314" s="41">
        <v>0</v>
      </c>
      <c r="F314" s="41">
        <v>0</v>
      </c>
      <c r="G314" s="48">
        <v>0</v>
      </c>
      <c r="H314" s="41">
        <f t="shared" si="45"/>
        <v>0</v>
      </c>
      <c r="I314" s="48">
        <f t="shared" si="46"/>
        <v>0</v>
      </c>
      <c r="J314" s="48">
        <v>0</v>
      </c>
      <c r="K314" s="41">
        <v>0</v>
      </c>
      <c r="L314" s="48">
        <f t="shared" si="53"/>
        <v>3.2065851851851852E-2</v>
      </c>
      <c r="M314" s="41">
        <v>0.21644450000000001</v>
      </c>
      <c r="N314" s="48">
        <f t="shared" si="48"/>
        <v>-3.2065851851851852E-2</v>
      </c>
      <c r="O314" s="48">
        <f t="shared" si="49"/>
        <v>-0.21644450000000001</v>
      </c>
      <c r="P314" s="48">
        <f t="shared" si="50"/>
        <v>3.2065851851851852E-2</v>
      </c>
      <c r="Q314" s="48">
        <f t="shared" si="51"/>
        <v>0.21644450000000001</v>
      </c>
      <c r="R314" s="48">
        <v>0</v>
      </c>
      <c r="S314" s="49">
        <v>100</v>
      </c>
      <c r="T314" s="34" t="s">
        <v>519</v>
      </c>
    </row>
    <row r="315" spans="1:20" ht="30" x14ac:dyDescent="0.25">
      <c r="A315" s="17" t="s">
        <v>86</v>
      </c>
      <c r="B315" s="18" t="s">
        <v>719</v>
      </c>
      <c r="C315" s="19" t="s">
        <v>209</v>
      </c>
      <c r="D315" s="41">
        <v>0.20338000000000001</v>
      </c>
      <c r="E315" s="41">
        <v>1.3301070000000002</v>
      </c>
      <c r="F315" s="41">
        <v>0</v>
      </c>
      <c r="G315" s="48">
        <v>0</v>
      </c>
      <c r="H315" s="41">
        <f t="shared" si="45"/>
        <v>0.20338000000000001</v>
      </c>
      <c r="I315" s="48">
        <f t="shared" si="46"/>
        <v>1.3301070000000002</v>
      </c>
      <c r="J315" s="48">
        <v>0</v>
      </c>
      <c r="K315" s="41">
        <v>1.3301070000000002</v>
      </c>
      <c r="L315" s="48">
        <f t="shared" si="53"/>
        <v>0</v>
      </c>
      <c r="M315" s="41">
        <v>0</v>
      </c>
      <c r="N315" s="48">
        <f t="shared" si="48"/>
        <v>0.20338000000000001</v>
      </c>
      <c r="O315" s="48">
        <f t="shared" si="49"/>
        <v>1.3301070000000002</v>
      </c>
      <c r="P315" s="48">
        <f t="shared" si="50"/>
        <v>0</v>
      </c>
      <c r="Q315" s="48">
        <f t="shared" si="51"/>
        <v>-1.3301070000000002</v>
      </c>
      <c r="R315" s="48">
        <v>0</v>
      </c>
      <c r="S315" s="49">
        <f t="shared" si="52"/>
        <v>-100</v>
      </c>
      <c r="T315" s="55" t="s">
        <v>495</v>
      </c>
    </row>
    <row r="316" spans="1:20" ht="30" x14ac:dyDescent="0.25">
      <c r="A316" s="17" t="s">
        <v>86</v>
      </c>
      <c r="B316" s="18" t="s">
        <v>210</v>
      </c>
      <c r="C316" s="19" t="s">
        <v>211</v>
      </c>
      <c r="D316" s="41">
        <v>9.6769999999999995E-2</v>
      </c>
      <c r="E316" s="41">
        <v>0.63285000000000002</v>
      </c>
      <c r="F316" s="41">
        <v>0</v>
      </c>
      <c r="G316" s="48">
        <v>0</v>
      </c>
      <c r="H316" s="41">
        <f t="shared" si="45"/>
        <v>9.6769999999999995E-2</v>
      </c>
      <c r="I316" s="48">
        <f t="shared" si="46"/>
        <v>0.63285000000000002</v>
      </c>
      <c r="J316" s="48">
        <v>0</v>
      </c>
      <c r="K316" s="41">
        <v>0.63285000000000002</v>
      </c>
      <c r="L316" s="48">
        <f t="shared" si="53"/>
        <v>4.3358865185185183E-2</v>
      </c>
      <c r="M316" s="41">
        <v>0.29267233999999998</v>
      </c>
      <c r="N316" s="48">
        <f t="shared" si="48"/>
        <v>5.3411134814814812E-2</v>
      </c>
      <c r="O316" s="48">
        <f t="shared" si="49"/>
        <v>0.34017766000000005</v>
      </c>
      <c r="P316" s="48">
        <f t="shared" si="50"/>
        <v>4.3358865185185183E-2</v>
      </c>
      <c r="Q316" s="48">
        <f t="shared" si="51"/>
        <v>-0.34017766000000005</v>
      </c>
      <c r="R316" s="48">
        <v>0</v>
      </c>
      <c r="S316" s="49">
        <f t="shared" si="52"/>
        <v>-53.753284348581822</v>
      </c>
      <c r="T316" s="55" t="s">
        <v>794</v>
      </c>
    </row>
    <row r="317" spans="1:20" ht="30" x14ac:dyDescent="0.25">
      <c r="A317" s="17" t="s">
        <v>86</v>
      </c>
      <c r="B317" s="18" t="s">
        <v>212</v>
      </c>
      <c r="C317" s="19" t="s">
        <v>213</v>
      </c>
      <c r="D317" s="41">
        <v>0.26240999999999998</v>
      </c>
      <c r="E317" s="41">
        <v>1.71617</v>
      </c>
      <c r="F317" s="41">
        <v>0</v>
      </c>
      <c r="G317" s="48">
        <v>0</v>
      </c>
      <c r="H317" s="41">
        <f t="shared" si="45"/>
        <v>0.26240999999999998</v>
      </c>
      <c r="I317" s="48">
        <f t="shared" si="46"/>
        <v>1.71617</v>
      </c>
      <c r="J317" s="48">
        <v>0</v>
      </c>
      <c r="K317" s="41">
        <v>1.71617</v>
      </c>
      <c r="L317" s="48">
        <f t="shared" si="53"/>
        <v>0.2897695214814815</v>
      </c>
      <c r="M317" s="41">
        <v>1.95594427</v>
      </c>
      <c r="N317" s="48">
        <f t="shared" si="48"/>
        <v>-2.7359521481481519E-2</v>
      </c>
      <c r="O317" s="48">
        <f t="shared" si="49"/>
        <v>-0.23977427000000007</v>
      </c>
      <c r="P317" s="48">
        <f t="shared" si="50"/>
        <v>0.2897695214814815</v>
      </c>
      <c r="Q317" s="48">
        <f t="shared" si="51"/>
        <v>0.23977427000000007</v>
      </c>
      <c r="R317" s="48">
        <v>0</v>
      </c>
      <c r="S317" s="49">
        <f t="shared" si="52"/>
        <v>13.971475436582628</v>
      </c>
      <c r="T317" s="55" t="s">
        <v>518</v>
      </c>
    </row>
    <row r="318" spans="1:20" ht="30" x14ac:dyDescent="0.25">
      <c r="A318" s="17" t="s">
        <v>86</v>
      </c>
      <c r="B318" s="18" t="s">
        <v>214</v>
      </c>
      <c r="C318" s="19" t="s">
        <v>215</v>
      </c>
      <c r="D318" s="41">
        <v>0.17962</v>
      </c>
      <c r="E318" s="41">
        <v>1.1747100000000001</v>
      </c>
      <c r="F318" s="41">
        <v>0</v>
      </c>
      <c r="G318" s="48">
        <v>0</v>
      </c>
      <c r="H318" s="41">
        <f t="shared" si="45"/>
        <v>0.17962</v>
      </c>
      <c r="I318" s="48">
        <f t="shared" si="46"/>
        <v>1.1747100000000001</v>
      </c>
      <c r="J318" s="48">
        <v>0</v>
      </c>
      <c r="K318" s="41">
        <v>1.1747100000000001</v>
      </c>
      <c r="L318" s="48">
        <f t="shared" si="53"/>
        <v>8.4774239999999987E-2</v>
      </c>
      <c r="M318" s="41">
        <v>0.57222611999999995</v>
      </c>
      <c r="N318" s="48">
        <f t="shared" si="48"/>
        <v>9.4845760000000015E-2</v>
      </c>
      <c r="O318" s="48">
        <f t="shared" si="49"/>
        <v>0.60248388000000019</v>
      </c>
      <c r="P318" s="48">
        <f t="shared" si="50"/>
        <v>8.4774239999999987E-2</v>
      </c>
      <c r="Q318" s="48">
        <f t="shared" si="51"/>
        <v>-0.60248388000000019</v>
      </c>
      <c r="R318" s="48">
        <v>0</v>
      </c>
      <c r="S318" s="49">
        <f t="shared" si="52"/>
        <v>-51.28788211558598</v>
      </c>
      <c r="T318" s="55" t="s">
        <v>794</v>
      </c>
    </row>
    <row r="319" spans="1:20" ht="30" x14ac:dyDescent="0.25">
      <c r="A319" s="17" t="s">
        <v>86</v>
      </c>
      <c r="B319" s="18" t="s">
        <v>216</v>
      </c>
      <c r="C319" s="19" t="s">
        <v>217</v>
      </c>
      <c r="D319" s="41">
        <v>0.17441000000000001</v>
      </c>
      <c r="E319" s="41">
        <v>1.1406350000000001</v>
      </c>
      <c r="F319" s="41">
        <v>0</v>
      </c>
      <c r="G319" s="48">
        <v>0</v>
      </c>
      <c r="H319" s="41">
        <f t="shared" si="45"/>
        <v>0.17441000000000001</v>
      </c>
      <c r="I319" s="48">
        <f t="shared" si="46"/>
        <v>1.1406350000000001</v>
      </c>
      <c r="J319" s="48">
        <v>0</v>
      </c>
      <c r="K319" s="41">
        <v>1.1406350000000001</v>
      </c>
      <c r="L319" s="48">
        <f t="shared" si="53"/>
        <v>0.18037900888888886</v>
      </c>
      <c r="M319" s="41">
        <v>1.2175583099999998</v>
      </c>
      <c r="N319" s="48">
        <f t="shared" si="48"/>
        <v>-5.9690088888888493E-3</v>
      </c>
      <c r="O319" s="48">
        <f t="shared" si="49"/>
        <v>-7.6923309999999745E-2</v>
      </c>
      <c r="P319" s="48">
        <f t="shared" si="50"/>
        <v>0.18037900888888886</v>
      </c>
      <c r="Q319" s="48">
        <f t="shared" si="51"/>
        <v>7.6923309999999745E-2</v>
      </c>
      <c r="R319" s="48">
        <v>0</v>
      </c>
      <c r="S319" s="49">
        <f t="shared" si="52"/>
        <v>6.7439023000346072</v>
      </c>
      <c r="T319" s="55" t="s">
        <v>495</v>
      </c>
    </row>
    <row r="320" spans="1:20" ht="30" x14ac:dyDescent="0.25">
      <c r="A320" s="17" t="s">
        <v>86</v>
      </c>
      <c r="B320" s="18" t="s">
        <v>218</v>
      </c>
      <c r="C320" s="19" t="s">
        <v>219</v>
      </c>
      <c r="D320" s="41">
        <v>0.40310000000000001</v>
      </c>
      <c r="E320" s="41">
        <v>2.6362750000000004</v>
      </c>
      <c r="F320" s="41">
        <v>0</v>
      </c>
      <c r="G320" s="48">
        <v>0</v>
      </c>
      <c r="H320" s="41">
        <f t="shared" si="45"/>
        <v>0.40310000000000001</v>
      </c>
      <c r="I320" s="48">
        <f t="shared" si="46"/>
        <v>2.6362750000000004</v>
      </c>
      <c r="J320" s="48">
        <v>0</v>
      </c>
      <c r="K320" s="41">
        <v>2.6362750000000004</v>
      </c>
      <c r="L320" s="48">
        <f t="shared" si="53"/>
        <v>0.2928110074074074</v>
      </c>
      <c r="M320" s="41">
        <v>1.9764743</v>
      </c>
      <c r="N320" s="48">
        <f t="shared" si="48"/>
        <v>0.11028899259259262</v>
      </c>
      <c r="O320" s="48">
        <f t="shared" si="49"/>
        <v>0.65980070000000035</v>
      </c>
      <c r="P320" s="48">
        <f t="shared" si="50"/>
        <v>0.2928110074074074</v>
      </c>
      <c r="Q320" s="48">
        <f t="shared" si="51"/>
        <v>-0.65980070000000035</v>
      </c>
      <c r="R320" s="48">
        <v>0</v>
      </c>
      <c r="S320" s="49">
        <f t="shared" si="52"/>
        <v>-25.027764554153126</v>
      </c>
      <c r="T320" s="55" t="s">
        <v>794</v>
      </c>
    </row>
    <row r="321" spans="1:20" ht="30" x14ac:dyDescent="0.25">
      <c r="A321" s="17" t="s">
        <v>86</v>
      </c>
      <c r="B321" s="18" t="s">
        <v>220</v>
      </c>
      <c r="C321" s="19" t="s">
        <v>221</v>
      </c>
      <c r="D321" s="41">
        <v>0.21426000000000001</v>
      </c>
      <c r="E321" s="41">
        <v>1.4012830000000001</v>
      </c>
      <c r="F321" s="41">
        <v>0</v>
      </c>
      <c r="G321" s="48">
        <v>0.15856508</v>
      </c>
      <c r="H321" s="41">
        <f t="shared" si="45"/>
        <v>0.21426000000000001</v>
      </c>
      <c r="I321" s="48">
        <f t="shared" si="46"/>
        <v>1.24271792</v>
      </c>
      <c r="J321" s="48">
        <v>0</v>
      </c>
      <c r="K321" s="41">
        <v>1.4012830000000001</v>
      </c>
      <c r="L321" s="48">
        <f t="shared" si="53"/>
        <v>0.36320716888888888</v>
      </c>
      <c r="M321" s="41">
        <v>2.4516483899999999</v>
      </c>
      <c r="N321" s="48">
        <f t="shared" si="48"/>
        <v>-0.14894716888888887</v>
      </c>
      <c r="O321" s="48">
        <f t="shared" si="49"/>
        <v>-1.2089304699999999</v>
      </c>
      <c r="P321" s="48">
        <f t="shared" si="50"/>
        <v>0.36320716888888888</v>
      </c>
      <c r="Q321" s="48">
        <f t="shared" si="51"/>
        <v>1.0503653899999998</v>
      </c>
      <c r="R321" s="48">
        <v>0</v>
      </c>
      <c r="S321" s="49">
        <f t="shared" si="52"/>
        <v>74.957406177053443</v>
      </c>
      <c r="T321" s="55" t="s">
        <v>518</v>
      </c>
    </row>
    <row r="322" spans="1:20" ht="45" x14ac:dyDescent="0.25">
      <c r="A322" s="17" t="s">
        <v>86</v>
      </c>
      <c r="B322" s="18" t="s">
        <v>222</v>
      </c>
      <c r="C322" s="19" t="s">
        <v>223</v>
      </c>
      <c r="D322" s="41">
        <v>0.15187</v>
      </c>
      <c r="E322" s="41">
        <v>0.99323800000000007</v>
      </c>
      <c r="F322" s="41">
        <v>0</v>
      </c>
      <c r="G322" s="48">
        <v>9.8000489999999996E-2</v>
      </c>
      <c r="H322" s="41">
        <f t="shared" si="45"/>
        <v>0.15187</v>
      </c>
      <c r="I322" s="48">
        <f t="shared" si="46"/>
        <v>0.89523751000000007</v>
      </c>
      <c r="J322" s="48">
        <v>0</v>
      </c>
      <c r="K322" s="41">
        <v>0.99323800000000007</v>
      </c>
      <c r="L322" s="48">
        <v>0</v>
      </c>
      <c r="M322" s="41">
        <v>0</v>
      </c>
      <c r="N322" s="48">
        <f t="shared" si="48"/>
        <v>0.15187</v>
      </c>
      <c r="O322" s="48">
        <f t="shared" si="49"/>
        <v>0.89523751000000007</v>
      </c>
      <c r="P322" s="48">
        <f t="shared" si="50"/>
        <v>0</v>
      </c>
      <c r="Q322" s="48">
        <f t="shared" si="51"/>
        <v>-0.99323800000000007</v>
      </c>
      <c r="R322" s="48">
        <v>0</v>
      </c>
      <c r="S322" s="49">
        <f t="shared" si="52"/>
        <v>-100</v>
      </c>
      <c r="T322" s="35" t="s">
        <v>802</v>
      </c>
    </row>
    <row r="323" spans="1:20" ht="45" x14ac:dyDescent="0.25">
      <c r="A323" s="17" t="s">
        <v>86</v>
      </c>
      <c r="B323" s="18" t="s">
        <v>224</v>
      </c>
      <c r="C323" s="19" t="s">
        <v>225</v>
      </c>
      <c r="D323" s="41">
        <v>0.1537</v>
      </c>
      <c r="E323" s="41">
        <v>1.0052099999999999</v>
      </c>
      <c r="F323" s="41">
        <v>0</v>
      </c>
      <c r="G323" s="48">
        <v>0</v>
      </c>
      <c r="H323" s="41">
        <f t="shared" si="45"/>
        <v>0.1537</v>
      </c>
      <c r="I323" s="48">
        <f t="shared" si="46"/>
        <v>1.0052099999999999</v>
      </c>
      <c r="J323" s="48">
        <v>0</v>
      </c>
      <c r="K323" s="41">
        <v>1.0052099999999999</v>
      </c>
      <c r="L323" s="48">
        <v>0</v>
      </c>
      <c r="M323" s="41">
        <v>0</v>
      </c>
      <c r="N323" s="48">
        <f t="shared" si="48"/>
        <v>0.1537</v>
      </c>
      <c r="O323" s="48">
        <f t="shared" si="49"/>
        <v>1.0052099999999999</v>
      </c>
      <c r="P323" s="48">
        <f t="shared" si="50"/>
        <v>0</v>
      </c>
      <c r="Q323" s="48">
        <f t="shared" si="51"/>
        <v>-1.0052099999999999</v>
      </c>
      <c r="R323" s="48">
        <v>0</v>
      </c>
      <c r="S323" s="49">
        <f t="shared" si="52"/>
        <v>-100</v>
      </c>
      <c r="T323" s="35" t="s">
        <v>802</v>
      </c>
    </row>
    <row r="324" spans="1:20" ht="45" x14ac:dyDescent="0.25">
      <c r="A324" s="17" t="s">
        <v>86</v>
      </c>
      <c r="B324" s="18" t="s">
        <v>226</v>
      </c>
      <c r="C324" s="19" t="s">
        <v>227</v>
      </c>
      <c r="D324" s="41">
        <v>0.25119000000000002</v>
      </c>
      <c r="E324" s="41">
        <v>0</v>
      </c>
      <c r="F324" s="41">
        <v>0</v>
      </c>
      <c r="G324" s="48">
        <v>0.40913769999999999</v>
      </c>
      <c r="H324" s="41">
        <f t="shared" si="45"/>
        <v>0.25119000000000002</v>
      </c>
      <c r="I324" s="48">
        <f t="shared" si="46"/>
        <v>-0.40913769999999999</v>
      </c>
      <c r="J324" s="48">
        <v>0</v>
      </c>
      <c r="K324" s="41">
        <v>0</v>
      </c>
      <c r="L324" s="48">
        <v>0</v>
      </c>
      <c r="M324" s="41">
        <v>0</v>
      </c>
      <c r="N324" s="48">
        <f t="shared" si="48"/>
        <v>0.25119000000000002</v>
      </c>
      <c r="O324" s="48">
        <f t="shared" si="49"/>
        <v>-0.40913769999999999</v>
      </c>
      <c r="P324" s="48">
        <f t="shared" si="50"/>
        <v>0</v>
      </c>
      <c r="Q324" s="48">
        <f t="shared" si="51"/>
        <v>0</v>
      </c>
      <c r="R324" s="48">
        <v>0</v>
      </c>
      <c r="S324" s="49">
        <v>100</v>
      </c>
      <c r="T324" s="34" t="s">
        <v>521</v>
      </c>
    </row>
    <row r="325" spans="1:20" ht="30" x14ac:dyDescent="0.25">
      <c r="A325" s="17" t="s">
        <v>86</v>
      </c>
      <c r="B325" s="18" t="s">
        <v>282</v>
      </c>
      <c r="C325" s="19" t="s">
        <v>279</v>
      </c>
      <c r="D325" s="41">
        <v>0</v>
      </c>
      <c r="E325" s="41">
        <v>0</v>
      </c>
      <c r="F325" s="41">
        <v>0</v>
      </c>
      <c r="G325" s="48">
        <v>0</v>
      </c>
      <c r="H325" s="41">
        <f t="shared" si="45"/>
        <v>0</v>
      </c>
      <c r="I325" s="48">
        <f t="shared" si="46"/>
        <v>0</v>
      </c>
      <c r="J325" s="48">
        <v>0</v>
      </c>
      <c r="K325" s="41">
        <v>0</v>
      </c>
      <c r="L325" s="48">
        <f t="shared" si="53"/>
        <v>6.077379259259259E-3</v>
      </c>
      <c r="M325" s="41">
        <v>4.1022309999999999E-2</v>
      </c>
      <c r="N325" s="48">
        <f t="shared" si="48"/>
        <v>-6.077379259259259E-3</v>
      </c>
      <c r="O325" s="48">
        <f t="shared" si="49"/>
        <v>-4.1022309999999999E-2</v>
      </c>
      <c r="P325" s="48">
        <f t="shared" si="50"/>
        <v>6.077379259259259E-3</v>
      </c>
      <c r="Q325" s="48">
        <f t="shared" si="51"/>
        <v>4.1022309999999999E-2</v>
      </c>
      <c r="R325" s="48">
        <v>0</v>
      </c>
      <c r="S325" s="49">
        <v>100</v>
      </c>
      <c r="T325" s="34" t="s">
        <v>515</v>
      </c>
    </row>
    <row r="326" spans="1:20" ht="45" x14ac:dyDescent="0.25">
      <c r="A326" s="17" t="s">
        <v>86</v>
      </c>
      <c r="B326" s="18" t="s">
        <v>283</v>
      </c>
      <c r="C326" s="19" t="s">
        <v>280</v>
      </c>
      <c r="D326" s="41">
        <v>0</v>
      </c>
      <c r="E326" s="41">
        <v>0</v>
      </c>
      <c r="F326" s="41">
        <v>0</v>
      </c>
      <c r="G326" s="48">
        <v>0</v>
      </c>
      <c r="H326" s="41">
        <f t="shared" si="45"/>
        <v>0</v>
      </c>
      <c r="I326" s="48">
        <f t="shared" si="46"/>
        <v>0</v>
      </c>
      <c r="J326" s="48">
        <v>0</v>
      </c>
      <c r="K326" s="41">
        <v>0</v>
      </c>
      <c r="L326" s="48">
        <f t="shared" si="53"/>
        <v>1.677094962962963E-2</v>
      </c>
      <c r="M326" s="41">
        <v>0.11320391</v>
      </c>
      <c r="N326" s="48">
        <f t="shared" si="48"/>
        <v>-1.677094962962963E-2</v>
      </c>
      <c r="O326" s="48">
        <f t="shared" si="49"/>
        <v>-0.11320391</v>
      </c>
      <c r="P326" s="48">
        <f t="shared" si="50"/>
        <v>1.677094962962963E-2</v>
      </c>
      <c r="Q326" s="48">
        <f t="shared" si="51"/>
        <v>0.11320391</v>
      </c>
      <c r="R326" s="48">
        <v>0</v>
      </c>
      <c r="S326" s="49">
        <v>100</v>
      </c>
      <c r="T326" s="34" t="s">
        <v>519</v>
      </c>
    </row>
    <row r="327" spans="1:20" ht="45" x14ac:dyDescent="0.25">
      <c r="A327" s="17" t="s">
        <v>86</v>
      </c>
      <c r="B327" s="18" t="s">
        <v>720</v>
      </c>
      <c r="C327" s="19" t="s">
        <v>281</v>
      </c>
      <c r="D327" s="41">
        <v>0</v>
      </c>
      <c r="E327" s="41">
        <v>0</v>
      </c>
      <c r="F327" s="41">
        <v>0</v>
      </c>
      <c r="G327" s="48">
        <v>0</v>
      </c>
      <c r="H327" s="41">
        <f t="shared" si="45"/>
        <v>0</v>
      </c>
      <c r="I327" s="48">
        <f t="shared" si="46"/>
        <v>0</v>
      </c>
      <c r="J327" s="48">
        <v>0</v>
      </c>
      <c r="K327" s="41">
        <v>0</v>
      </c>
      <c r="L327" s="48">
        <f t="shared" si="53"/>
        <v>1.4978976296296296E-2</v>
      </c>
      <c r="M327" s="41">
        <v>0.10110809</v>
      </c>
      <c r="N327" s="48">
        <f t="shared" si="48"/>
        <v>-1.4978976296296296E-2</v>
      </c>
      <c r="O327" s="48">
        <f t="shared" si="49"/>
        <v>-0.10110809</v>
      </c>
      <c r="P327" s="48">
        <f t="shared" si="50"/>
        <v>1.4978976296296296E-2</v>
      </c>
      <c r="Q327" s="48">
        <f t="shared" si="51"/>
        <v>0.10110809</v>
      </c>
      <c r="R327" s="48">
        <v>0</v>
      </c>
      <c r="S327" s="49">
        <v>100</v>
      </c>
      <c r="T327" s="34" t="s">
        <v>519</v>
      </c>
    </row>
    <row r="328" spans="1:20" x14ac:dyDescent="0.25">
      <c r="A328" s="17" t="s">
        <v>86</v>
      </c>
      <c r="B328" s="18" t="s">
        <v>721</v>
      </c>
      <c r="C328" s="19" t="s">
        <v>722</v>
      </c>
      <c r="D328" s="41">
        <v>0</v>
      </c>
      <c r="E328" s="41">
        <v>0</v>
      </c>
      <c r="F328" s="41">
        <v>0</v>
      </c>
      <c r="G328" s="48">
        <v>0</v>
      </c>
      <c r="H328" s="41">
        <f t="shared" si="45"/>
        <v>0</v>
      </c>
      <c r="I328" s="48">
        <f t="shared" si="46"/>
        <v>0</v>
      </c>
      <c r="J328" s="48">
        <v>0</v>
      </c>
      <c r="K328" s="41">
        <v>0</v>
      </c>
      <c r="L328" s="48">
        <f t="shared" si="53"/>
        <v>5.4355839999999996E-2</v>
      </c>
      <c r="M328" s="41">
        <v>0.36690191999999999</v>
      </c>
      <c r="N328" s="48">
        <f t="shared" si="48"/>
        <v>-5.4355839999999996E-2</v>
      </c>
      <c r="O328" s="48">
        <f t="shared" si="49"/>
        <v>-0.36690191999999999</v>
      </c>
      <c r="P328" s="48">
        <f t="shared" si="50"/>
        <v>5.4355839999999996E-2</v>
      </c>
      <c r="Q328" s="48">
        <f t="shared" si="51"/>
        <v>0.36690191999999999</v>
      </c>
      <c r="R328" s="48">
        <v>0</v>
      </c>
      <c r="S328" s="49">
        <v>100</v>
      </c>
      <c r="T328" s="34" t="s">
        <v>520</v>
      </c>
    </row>
    <row r="329" spans="1:20" x14ac:dyDescent="0.25">
      <c r="A329" s="17" t="s">
        <v>86</v>
      </c>
      <c r="B329" s="18" t="s">
        <v>723</v>
      </c>
      <c r="C329" s="19" t="s">
        <v>724</v>
      </c>
      <c r="D329" s="41">
        <v>0</v>
      </c>
      <c r="E329" s="41">
        <v>0</v>
      </c>
      <c r="F329" s="41">
        <v>0</v>
      </c>
      <c r="G329" s="48">
        <v>0</v>
      </c>
      <c r="H329" s="41">
        <f t="shared" si="45"/>
        <v>0</v>
      </c>
      <c r="I329" s="48">
        <f t="shared" si="46"/>
        <v>0</v>
      </c>
      <c r="J329" s="48">
        <v>0</v>
      </c>
      <c r="K329" s="41">
        <v>0</v>
      </c>
      <c r="L329" s="48">
        <f t="shared" si="53"/>
        <v>8.7767318518518524E-3</v>
      </c>
      <c r="M329" s="41">
        <v>5.9242940000000008E-2</v>
      </c>
      <c r="N329" s="48">
        <f t="shared" si="48"/>
        <v>-8.7767318518518524E-3</v>
      </c>
      <c r="O329" s="48">
        <f t="shared" si="49"/>
        <v>-5.9242940000000008E-2</v>
      </c>
      <c r="P329" s="48">
        <f t="shared" si="50"/>
        <v>8.7767318518518524E-3</v>
      </c>
      <c r="Q329" s="48">
        <f t="shared" si="51"/>
        <v>5.9242940000000008E-2</v>
      </c>
      <c r="R329" s="48">
        <v>0</v>
      </c>
      <c r="S329" s="49">
        <v>100</v>
      </c>
      <c r="T329" s="34" t="s">
        <v>495</v>
      </c>
    </row>
    <row r="330" spans="1:20" ht="42.75" x14ac:dyDescent="0.25">
      <c r="A330" s="14" t="s">
        <v>88</v>
      </c>
      <c r="B330" s="15" t="s">
        <v>89</v>
      </c>
      <c r="C330" s="16" t="s">
        <v>48</v>
      </c>
      <c r="D330" s="30">
        <v>0</v>
      </c>
      <c r="E330" s="30">
        <v>0</v>
      </c>
      <c r="F330" s="30">
        <v>0</v>
      </c>
      <c r="G330" s="30">
        <v>0</v>
      </c>
      <c r="H330" s="30">
        <f t="shared" si="45"/>
        <v>0</v>
      </c>
      <c r="I330" s="31">
        <f t="shared" si="46"/>
        <v>0</v>
      </c>
      <c r="J330" s="31">
        <v>0</v>
      </c>
      <c r="K330" s="30">
        <v>0</v>
      </c>
      <c r="L330" s="31">
        <v>0</v>
      </c>
      <c r="M330" s="30">
        <v>0</v>
      </c>
      <c r="N330" s="31">
        <f t="shared" si="48"/>
        <v>0</v>
      </c>
      <c r="O330" s="31">
        <f t="shared" si="49"/>
        <v>0</v>
      </c>
      <c r="P330" s="31">
        <f t="shared" si="50"/>
        <v>0</v>
      </c>
      <c r="Q330" s="31">
        <f t="shared" si="51"/>
        <v>0</v>
      </c>
      <c r="R330" s="31">
        <v>0</v>
      </c>
      <c r="S330" s="46">
        <v>0</v>
      </c>
      <c r="T330" s="54" t="s">
        <v>495</v>
      </c>
    </row>
    <row r="331" spans="1:20" ht="42.75" x14ac:dyDescent="0.25">
      <c r="A331" s="14" t="s">
        <v>23</v>
      </c>
      <c r="B331" s="15" t="s">
        <v>90</v>
      </c>
      <c r="C331" s="16" t="s">
        <v>48</v>
      </c>
      <c r="D331" s="30">
        <f t="shared" ref="D331" si="54">D333</f>
        <v>5.5999999999999999E-3</v>
      </c>
      <c r="E331" s="30">
        <v>4.1213E-2</v>
      </c>
      <c r="F331" s="30">
        <v>0</v>
      </c>
      <c r="G331" s="30">
        <f t="shared" ref="G331" si="55">G333</f>
        <v>0</v>
      </c>
      <c r="H331" s="30">
        <f t="shared" si="45"/>
        <v>5.5999999999999999E-3</v>
      </c>
      <c r="I331" s="31">
        <f t="shared" si="46"/>
        <v>4.1213E-2</v>
      </c>
      <c r="J331" s="31">
        <v>0</v>
      </c>
      <c r="K331" s="30">
        <v>4.1213E-2</v>
      </c>
      <c r="L331" s="31">
        <f>L332+L333+L339+L340+L341+L342+L343+L344</f>
        <v>2.9298719794344473E-2</v>
      </c>
      <c r="M331" s="31">
        <f>M332+M333+M339+M340+M341+M342+M343+M344</f>
        <v>0.22794404000000001</v>
      </c>
      <c r="N331" s="31">
        <f t="shared" si="48"/>
        <v>-2.3698719794344472E-2</v>
      </c>
      <c r="O331" s="31">
        <f t="shared" si="49"/>
        <v>-0.18673104000000001</v>
      </c>
      <c r="P331" s="31">
        <f t="shared" si="50"/>
        <v>2.9298719794344473E-2</v>
      </c>
      <c r="Q331" s="31">
        <f t="shared" si="51"/>
        <v>0.18673104000000001</v>
      </c>
      <c r="R331" s="31">
        <v>0</v>
      </c>
      <c r="S331" s="46">
        <f t="shared" si="52"/>
        <v>453.08771504137047</v>
      </c>
      <c r="T331" s="54" t="s">
        <v>495</v>
      </c>
    </row>
    <row r="332" spans="1:20" ht="42.75" x14ac:dyDescent="0.25">
      <c r="A332" s="14" t="s">
        <v>24</v>
      </c>
      <c r="B332" s="15" t="s">
        <v>91</v>
      </c>
      <c r="C332" s="16" t="s">
        <v>48</v>
      </c>
      <c r="D332" s="30">
        <v>0</v>
      </c>
      <c r="E332" s="30">
        <v>0</v>
      </c>
      <c r="F332" s="30">
        <v>0</v>
      </c>
      <c r="G332" s="30">
        <v>0</v>
      </c>
      <c r="H332" s="30">
        <f t="shared" si="45"/>
        <v>0</v>
      </c>
      <c r="I332" s="31">
        <f t="shared" si="46"/>
        <v>0</v>
      </c>
      <c r="J332" s="31">
        <v>0</v>
      </c>
      <c r="K332" s="30">
        <v>0</v>
      </c>
      <c r="L332" s="31">
        <v>0</v>
      </c>
      <c r="M332" s="30">
        <v>0</v>
      </c>
      <c r="N332" s="31">
        <f t="shared" si="48"/>
        <v>0</v>
      </c>
      <c r="O332" s="31">
        <f t="shared" si="49"/>
        <v>0</v>
      </c>
      <c r="P332" s="31">
        <f t="shared" si="50"/>
        <v>0</v>
      </c>
      <c r="Q332" s="31">
        <f t="shared" si="51"/>
        <v>0</v>
      </c>
      <c r="R332" s="31">
        <v>0</v>
      </c>
      <c r="S332" s="46">
        <v>0</v>
      </c>
      <c r="T332" s="54" t="s">
        <v>495</v>
      </c>
    </row>
    <row r="333" spans="1:20" ht="42.75" x14ac:dyDescent="0.25">
      <c r="A333" s="14" t="s">
        <v>25</v>
      </c>
      <c r="B333" s="15" t="s">
        <v>92</v>
      </c>
      <c r="C333" s="16" t="s">
        <v>48</v>
      </c>
      <c r="D333" s="30">
        <f>SUM(D334:D334)</f>
        <v>5.5999999999999999E-3</v>
      </c>
      <c r="E333" s="30">
        <v>4.1213E-2</v>
      </c>
      <c r="F333" s="30">
        <v>0</v>
      </c>
      <c r="G333" s="30">
        <f>SUM(G334:G334)</f>
        <v>0</v>
      </c>
      <c r="H333" s="30">
        <f t="shared" si="45"/>
        <v>5.5999999999999999E-3</v>
      </c>
      <c r="I333" s="31">
        <f t="shared" si="46"/>
        <v>4.1213E-2</v>
      </c>
      <c r="J333" s="31">
        <v>0</v>
      </c>
      <c r="K333" s="30">
        <v>4.1213E-2</v>
      </c>
      <c r="L333" s="31">
        <f>SUM(L334:L338)</f>
        <v>2.9298719794344473E-2</v>
      </c>
      <c r="M333" s="31">
        <f>SUM(M334:M338)</f>
        <v>0.22794404000000001</v>
      </c>
      <c r="N333" s="31">
        <f t="shared" si="48"/>
        <v>-2.3698719794344472E-2</v>
      </c>
      <c r="O333" s="31">
        <f t="shared" si="49"/>
        <v>-0.18673104000000001</v>
      </c>
      <c r="P333" s="31">
        <f t="shared" si="50"/>
        <v>2.9298719794344473E-2</v>
      </c>
      <c r="Q333" s="31">
        <f t="shared" si="51"/>
        <v>0.18673104000000001</v>
      </c>
      <c r="R333" s="31">
        <v>0</v>
      </c>
      <c r="S333" s="46">
        <f t="shared" si="52"/>
        <v>453.08771504137047</v>
      </c>
      <c r="T333" s="54" t="s">
        <v>495</v>
      </c>
    </row>
    <row r="334" spans="1:20" ht="60" x14ac:dyDescent="0.25">
      <c r="A334" s="17" t="s">
        <v>25</v>
      </c>
      <c r="B334" s="24" t="s">
        <v>228</v>
      </c>
      <c r="C334" s="19" t="s">
        <v>229</v>
      </c>
      <c r="D334" s="41">
        <v>5.5999999999999999E-3</v>
      </c>
      <c r="E334" s="41">
        <v>4.1213E-2</v>
      </c>
      <c r="F334" s="41">
        <v>0</v>
      </c>
      <c r="G334" s="48">
        <v>0</v>
      </c>
      <c r="H334" s="41">
        <f t="shared" si="45"/>
        <v>5.5999999999999999E-3</v>
      </c>
      <c r="I334" s="48">
        <f t="shared" si="46"/>
        <v>4.1213E-2</v>
      </c>
      <c r="J334" s="48">
        <v>0</v>
      </c>
      <c r="K334" s="41">
        <v>4.1213E-2</v>
      </c>
      <c r="L334" s="48">
        <v>0</v>
      </c>
      <c r="M334" s="41">
        <v>0</v>
      </c>
      <c r="N334" s="48">
        <f t="shared" si="48"/>
        <v>5.5999999999999999E-3</v>
      </c>
      <c r="O334" s="48">
        <f t="shared" si="49"/>
        <v>4.1213E-2</v>
      </c>
      <c r="P334" s="48">
        <f t="shared" si="50"/>
        <v>0</v>
      </c>
      <c r="Q334" s="48">
        <f t="shared" si="51"/>
        <v>-4.1213E-2</v>
      </c>
      <c r="R334" s="48">
        <v>0</v>
      </c>
      <c r="S334" s="49">
        <f t="shared" si="52"/>
        <v>-100</v>
      </c>
      <c r="T334" s="55" t="s">
        <v>520</v>
      </c>
    </row>
    <row r="335" spans="1:20" x14ac:dyDescent="0.25">
      <c r="A335" s="32" t="s">
        <v>25</v>
      </c>
      <c r="B335" s="58" t="s">
        <v>725</v>
      </c>
      <c r="C335" s="59" t="s">
        <v>726</v>
      </c>
      <c r="D335" s="41">
        <v>0</v>
      </c>
      <c r="E335" s="41">
        <v>0</v>
      </c>
      <c r="F335" s="41">
        <v>0</v>
      </c>
      <c r="G335" s="48">
        <v>0</v>
      </c>
      <c r="H335" s="41">
        <f t="shared" si="45"/>
        <v>0</v>
      </c>
      <c r="I335" s="48">
        <f t="shared" si="46"/>
        <v>0</v>
      </c>
      <c r="J335" s="48">
        <v>0</v>
      </c>
      <c r="K335" s="41">
        <v>0</v>
      </c>
      <c r="L335" s="48">
        <f>M335/7.78</f>
        <v>1.1005326478149101E-2</v>
      </c>
      <c r="M335" s="41">
        <v>8.5621440000000007E-2</v>
      </c>
      <c r="N335" s="48">
        <f t="shared" si="48"/>
        <v>-1.1005326478149101E-2</v>
      </c>
      <c r="O335" s="48">
        <f t="shared" si="49"/>
        <v>-8.5621440000000007E-2</v>
      </c>
      <c r="P335" s="48">
        <f t="shared" si="50"/>
        <v>1.1005326478149101E-2</v>
      </c>
      <c r="Q335" s="48">
        <f t="shared" si="51"/>
        <v>8.5621440000000007E-2</v>
      </c>
      <c r="R335" s="48">
        <v>0</v>
      </c>
      <c r="S335" s="49">
        <v>100</v>
      </c>
      <c r="T335" s="55" t="s">
        <v>520</v>
      </c>
    </row>
    <row r="336" spans="1:20" x14ac:dyDescent="0.25">
      <c r="A336" s="32" t="s">
        <v>25</v>
      </c>
      <c r="B336" s="58" t="s">
        <v>727</v>
      </c>
      <c r="C336" s="59" t="s">
        <v>728</v>
      </c>
      <c r="D336" s="41">
        <v>0</v>
      </c>
      <c r="E336" s="41">
        <v>0</v>
      </c>
      <c r="F336" s="41">
        <v>0</v>
      </c>
      <c r="G336" s="48">
        <v>0</v>
      </c>
      <c r="H336" s="41">
        <f t="shared" si="45"/>
        <v>0</v>
      </c>
      <c r="I336" s="48">
        <f t="shared" si="46"/>
        <v>0</v>
      </c>
      <c r="J336" s="48">
        <v>0</v>
      </c>
      <c r="K336" s="41">
        <v>0</v>
      </c>
      <c r="L336" s="48">
        <f t="shared" ref="L336:L338" si="56">M336/7.78</f>
        <v>4.6589768637532126E-3</v>
      </c>
      <c r="M336" s="41">
        <v>3.6246839999999995E-2</v>
      </c>
      <c r="N336" s="48">
        <f t="shared" si="48"/>
        <v>-4.6589768637532126E-3</v>
      </c>
      <c r="O336" s="48">
        <f t="shared" si="49"/>
        <v>-3.6246839999999995E-2</v>
      </c>
      <c r="P336" s="48">
        <f t="shared" si="50"/>
        <v>4.6589768637532126E-3</v>
      </c>
      <c r="Q336" s="48">
        <f t="shared" si="51"/>
        <v>3.6246839999999995E-2</v>
      </c>
      <c r="R336" s="48">
        <v>0</v>
      </c>
      <c r="S336" s="49">
        <v>100</v>
      </c>
      <c r="T336" s="55" t="s">
        <v>520</v>
      </c>
    </row>
    <row r="337" spans="1:20" x14ac:dyDescent="0.25">
      <c r="A337" s="32" t="s">
        <v>25</v>
      </c>
      <c r="B337" s="58" t="s">
        <v>729</v>
      </c>
      <c r="C337" s="59" t="s">
        <v>730</v>
      </c>
      <c r="D337" s="41">
        <v>0</v>
      </c>
      <c r="E337" s="41">
        <v>0</v>
      </c>
      <c r="F337" s="41">
        <v>0</v>
      </c>
      <c r="G337" s="48">
        <v>0</v>
      </c>
      <c r="H337" s="41">
        <f t="shared" si="45"/>
        <v>0</v>
      </c>
      <c r="I337" s="48">
        <f t="shared" si="46"/>
        <v>0</v>
      </c>
      <c r="J337" s="48">
        <v>0</v>
      </c>
      <c r="K337" s="41">
        <v>0</v>
      </c>
      <c r="L337" s="48">
        <f t="shared" si="56"/>
        <v>4.7788406169665815E-3</v>
      </c>
      <c r="M337" s="41">
        <v>3.7179380000000005E-2</v>
      </c>
      <c r="N337" s="48">
        <f t="shared" si="48"/>
        <v>-4.7788406169665815E-3</v>
      </c>
      <c r="O337" s="48">
        <f t="shared" si="49"/>
        <v>-3.7179380000000005E-2</v>
      </c>
      <c r="P337" s="48">
        <f t="shared" si="50"/>
        <v>4.7788406169665815E-3</v>
      </c>
      <c r="Q337" s="48">
        <f t="shared" si="51"/>
        <v>3.7179380000000005E-2</v>
      </c>
      <c r="R337" s="48">
        <v>0</v>
      </c>
      <c r="S337" s="49">
        <v>100</v>
      </c>
      <c r="T337" s="55" t="s">
        <v>520</v>
      </c>
    </row>
    <row r="338" spans="1:20" x14ac:dyDescent="0.25">
      <c r="A338" s="32" t="s">
        <v>25</v>
      </c>
      <c r="B338" s="58" t="s">
        <v>731</v>
      </c>
      <c r="C338" s="59" t="s">
        <v>732</v>
      </c>
      <c r="D338" s="41">
        <v>0</v>
      </c>
      <c r="E338" s="41">
        <v>0</v>
      </c>
      <c r="F338" s="41">
        <v>0</v>
      </c>
      <c r="G338" s="48">
        <v>0</v>
      </c>
      <c r="H338" s="41">
        <f t="shared" si="45"/>
        <v>0</v>
      </c>
      <c r="I338" s="48">
        <f t="shared" si="46"/>
        <v>0</v>
      </c>
      <c r="J338" s="48">
        <v>0</v>
      </c>
      <c r="K338" s="41">
        <v>0</v>
      </c>
      <c r="L338" s="48">
        <f t="shared" si="56"/>
        <v>8.8555758354755786E-3</v>
      </c>
      <c r="M338" s="41">
        <v>6.8896380000000007E-2</v>
      </c>
      <c r="N338" s="48">
        <f t="shared" si="48"/>
        <v>-8.8555758354755786E-3</v>
      </c>
      <c r="O338" s="48">
        <f t="shared" si="49"/>
        <v>-6.8896380000000007E-2</v>
      </c>
      <c r="P338" s="48">
        <f t="shared" si="50"/>
        <v>8.8555758354755786E-3</v>
      </c>
      <c r="Q338" s="48">
        <f t="shared" si="51"/>
        <v>6.8896380000000007E-2</v>
      </c>
      <c r="R338" s="48">
        <v>0</v>
      </c>
      <c r="S338" s="49">
        <v>100</v>
      </c>
      <c r="T338" s="55" t="s">
        <v>520</v>
      </c>
    </row>
    <row r="339" spans="1:20" ht="28.5" x14ac:dyDescent="0.25">
      <c r="A339" s="14" t="s">
        <v>26</v>
      </c>
      <c r="B339" s="15" t="s">
        <v>93</v>
      </c>
      <c r="C339" s="16" t="s">
        <v>48</v>
      </c>
      <c r="D339" s="30">
        <v>0</v>
      </c>
      <c r="E339" s="30">
        <v>0</v>
      </c>
      <c r="F339" s="30">
        <v>0</v>
      </c>
      <c r="G339" s="31">
        <v>0</v>
      </c>
      <c r="H339" s="30">
        <f t="shared" si="45"/>
        <v>0</v>
      </c>
      <c r="I339" s="31">
        <f t="shared" si="46"/>
        <v>0</v>
      </c>
      <c r="J339" s="31">
        <v>0</v>
      </c>
      <c r="K339" s="30">
        <v>0</v>
      </c>
      <c r="L339" s="31">
        <v>0</v>
      </c>
      <c r="M339" s="30">
        <v>0</v>
      </c>
      <c r="N339" s="31">
        <f t="shared" si="48"/>
        <v>0</v>
      </c>
      <c r="O339" s="31">
        <f t="shared" si="49"/>
        <v>0</v>
      </c>
      <c r="P339" s="31">
        <f t="shared" si="50"/>
        <v>0</v>
      </c>
      <c r="Q339" s="31">
        <f t="shared" si="51"/>
        <v>0</v>
      </c>
      <c r="R339" s="31">
        <v>0</v>
      </c>
      <c r="S339" s="46">
        <v>0</v>
      </c>
      <c r="T339" s="54" t="s">
        <v>495</v>
      </c>
    </row>
    <row r="340" spans="1:20" ht="42.75" x14ac:dyDescent="0.25">
      <c r="A340" s="14" t="s">
        <v>27</v>
      </c>
      <c r="B340" s="15" t="s">
        <v>94</v>
      </c>
      <c r="C340" s="16" t="s">
        <v>48</v>
      </c>
      <c r="D340" s="30">
        <v>0</v>
      </c>
      <c r="E340" s="30">
        <v>0</v>
      </c>
      <c r="F340" s="30">
        <v>0</v>
      </c>
      <c r="G340" s="31">
        <v>0</v>
      </c>
      <c r="H340" s="30">
        <f t="shared" ref="H340:H403" si="57">D340-F340</f>
        <v>0</v>
      </c>
      <c r="I340" s="31">
        <f t="shared" ref="I340:I403" si="58">E340-G340</f>
        <v>0</v>
      </c>
      <c r="J340" s="31">
        <v>0</v>
      </c>
      <c r="K340" s="30">
        <v>0</v>
      </c>
      <c r="L340" s="31">
        <v>0</v>
      </c>
      <c r="M340" s="30">
        <v>0</v>
      </c>
      <c r="N340" s="31">
        <f t="shared" si="48"/>
        <v>0</v>
      </c>
      <c r="O340" s="31">
        <f t="shared" si="49"/>
        <v>0</v>
      </c>
      <c r="P340" s="31">
        <f t="shared" si="50"/>
        <v>0</v>
      </c>
      <c r="Q340" s="31">
        <f t="shared" si="51"/>
        <v>0</v>
      </c>
      <c r="R340" s="31">
        <v>0</v>
      </c>
      <c r="S340" s="46">
        <v>0</v>
      </c>
      <c r="T340" s="54" t="s">
        <v>495</v>
      </c>
    </row>
    <row r="341" spans="1:20" ht="57" x14ac:dyDescent="0.25">
      <c r="A341" s="14" t="s">
        <v>28</v>
      </c>
      <c r="B341" s="15" t="s">
        <v>95</v>
      </c>
      <c r="C341" s="16" t="s">
        <v>48</v>
      </c>
      <c r="D341" s="30">
        <v>0</v>
      </c>
      <c r="E341" s="30">
        <v>0</v>
      </c>
      <c r="F341" s="30">
        <v>0</v>
      </c>
      <c r="G341" s="31">
        <v>0</v>
      </c>
      <c r="H341" s="30">
        <f t="shared" si="57"/>
        <v>0</v>
      </c>
      <c r="I341" s="31">
        <f t="shared" si="58"/>
        <v>0</v>
      </c>
      <c r="J341" s="31">
        <v>0</v>
      </c>
      <c r="K341" s="30">
        <v>0</v>
      </c>
      <c r="L341" s="31">
        <v>0</v>
      </c>
      <c r="M341" s="30">
        <v>0</v>
      </c>
      <c r="N341" s="31">
        <f t="shared" ref="N341:N404" si="59">H341-L341</f>
        <v>0</v>
      </c>
      <c r="O341" s="31">
        <f t="shared" ref="O341:O404" si="60">I341-M341</f>
        <v>0</v>
      </c>
      <c r="P341" s="31">
        <f t="shared" ref="P341:P404" si="61">L341-J341</f>
        <v>0</v>
      </c>
      <c r="Q341" s="31">
        <f t="shared" ref="Q341:Q404" si="62">M341-K341</f>
        <v>0</v>
      </c>
      <c r="R341" s="31">
        <v>0</v>
      </c>
      <c r="S341" s="46">
        <v>0</v>
      </c>
      <c r="T341" s="54" t="s">
        <v>495</v>
      </c>
    </row>
    <row r="342" spans="1:20" ht="57" x14ac:dyDescent="0.25">
      <c r="A342" s="14" t="s">
        <v>29</v>
      </c>
      <c r="B342" s="15" t="s">
        <v>96</v>
      </c>
      <c r="C342" s="16" t="s">
        <v>48</v>
      </c>
      <c r="D342" s="30">
        <v>0</v>
      </c>
      <c r="E342" s="30">
        <v>0</v>
      </c>
      <c r="F342" s="30">
        <v>0</v>
      </c>
      <c r="G342" s="31">
        <v>0</v>
      </c>
      <c r="H342" s="30">
        <f t="shared" si="57"/>
        <v>0</v>
      </c>
      <c r="I342" s="31">
        <f t="shared" si="58"/>
        <v>0</v>
      </c>
      <c r="J342" s="31">
        <v>0</v>
      </c>
      <c r="K342" s="30">
        <v>0</v>
      </c>
      <c r="L342" s="31">
        <v>0</v>
      </c>
      <c r="M342" s="30">
        <v>0</v>
      </c>
      <c r="N342" s="31">
        <f t="shared" si="59"/>
        <v>0</v>
      </c>
      <c r="O342" s="31">
        <f t="shared" si="60"/>
        <v>0</v>
      </c>
      <c r="P342" s="31">
        <f t="shared" si="61"/>
        <v>0</v>
      </c>
      <c r="Q342" s="31">
        <f t="shared" si="62"/>
        <v>0</v>
      </c>
      <c r="R342" s="31">
        <v>0</v>
      </c>
      <c r="S342" s="46">
        <v>0</v>
      </c>
      <c r="T342" s="54" t="s">
        <v>495</v>
      </c>
    </row>
    <row r="343" spans="1:20" ht="42.75" x14ac:dyDescent="0.25">
      <c r="A343" s="14" t="s">
        <v>30</v>
      </c>
      <c r="B343" s="15" t="s">
        <v>97</v>
      </c>
      <c r="C343" s="16" t="s">
        <v>48</v>
      </c>
      <c r="D343" s="30">
        <v>0</v>
      </c>
      <c r="E343" s="30">
        <v>0</v>
      </c>
      <c r="F343" s="30">
        <v>0</v>
      </c>
      <c r="G343" s="31">
        <v>0</v>
      </c>
      <c r="H343" s="30">
        <f t="shared" si="57"/>
        <v>0</v>
      </c>
      <c r="I343" s="31">
        <f t="shared" si="58"/>
        <v>0</v>
      </c>
      <c r="J343" s="31">
        <v>0</v>
      </c>
      <c r="K343" s="30">
        <v>0</v>
      </c>
      <c r="L343" s="31">
        <v>0</v>
      </c>
      <c r="M343" s="30">
        <v>0</v>
      </c>
      <c r="N343" s="31">
        <f t="shared" si="59"/>
        <v>0</v>
      </c>
      <c r="O343" s="31">
        <f t="shared" si="60"/>
        <v>0</v>
      </c>
      <c r="P343" s="31">
        <f t="shared" si="61"/>
        <v>0</v>
      </c>
      <c r="Q343" s="31">
        <f t="shared" si="62"/>
        <v>0</v>
      </c>
      <c r="R343" s="31">
        <v>0</v>
      </c>
      <c r="S343" s="46">
        <v>0</v>
      </c>
      <c r="T343" s="54" t="s">
        <v>495</v>
      </c>
    </row>
    <row r="344" spans="1:20" ht="57" x14ac:dyDescent="0.25">
      <c r="A344" s="14" t="s">
        <v>98</v>
      </c>
      <c r="B344" s="15" t="s">
        <v>99</v>
      </c>
      <c r="C344" s="16" t="s">
        <v>48</v>
      </c>
      <c r="D344" s="30">
        <v>0</v>
      </c>
      <c r="E344" s="30">
        <v>0</v>
      </c>
      <c r="F344" s="30">
        <v>0</v>
      </c>
      <c r="G344" s="31">
        <v>0</v>
      </c>
      <c r="H344" s="30">
        <f t="shared" si="57"/>
        <v>0</v>
      </c>
      <c r="I344" s="31">
        <f t="shared" si="58"/>
        <v>0</v>
      </c>
      <c r="J344" s="31">
        <v>0</v>
      </c>
      <c r="K344" s="30">
        <v>0</v>
      </c>
      <c r="L344" s="31">
        <v>0</v>
      </c>
      <c r="M344" s="30">
        <v>0</v>
      </c>
      <c r="N344" s="31">
        <f t="shared" si="59"/>
        <v>0</v>
      </c>
      <c r="O344" s="31">
        <f t="shared" si="60"/>
        <v>0</v>
      </c>
      <c r="P344" s="31">
        <f t="shared" si="61"/>
        <v>0</v>
      </c>
      <c r="Q344" s="31">
        <f t="shared" si="62"/>
        <v>0</v>
      </c>
      <c r="R344" s="31">
        <v>0</v>
      </c>
      <c r="S344" s="46">
        <v>0</v>
      </c>
      <c r="T344" s="54" t="s">
        <v>495</v>
      </c>
    </row>
    <row r="345" spans="1:20" ht="57" x14ac:dyDescent="0.25">
      <c r="A345" s="14" t="s">
        <v>100</v>
      </c>
      <c r="B345" s="15" t="s">
        <v>101</v>
      </c>
      <c r="C345" s="16" t="s">
        <v>48</v>
      </c>
      <c r="D345" s="30">
        <v>0</v>
      </c>
      <c r="E345" s="30">
        <v>0</v>
      </c>
      <c r="F345" s="30">
        <v>0</v>
      </c>
      <c r="G345" s="31">
        <v>0</v>
      </c>
      <c r="H345" s="30">
        <f t="shared" si="57"/>
        <v>0</v>
      </c>
      <c r="I345" s="31">
        <f t="shared" si="58"/>
        <v>0</v>
      </c>
      <c r="J345" s="31">
        <v>0</v>
      </c>
      <c r="K345" s="30">
        <v>0</v>
      </c>
      <c r="L345" s="31">
        <v>0</v>
      </c>
      <c r="M345" s="30">
        <v>0</v>
      </c>
      <c r="N345" s="31">
        <f t="shared" si="59"/>
        <v>0</v>
      </c>
      <c r="O345" s="31">
        <f t="shared" si="60"/>
        <v>0</v>
      </c>
      <c r="P345" s="31">
        <f t="shared" si="61"/>
        <v>0</v>
      </c>
      <c r="Q345" s="31">
        <f t="shared" si="62"/>
        <v>0</v>
      </c>
      <c r="R345" s="31">
        <v>0</v>
      </c>
      <c r="S345" s="46">
        <v>0</v>
      </c>
      <c r="T345" s="54" t="s">
        <v>495</v>
      </c>
    </row>
    <row r="346" spans="1:20" ht="28.5" x14ac:dyDescent="0.25">
      <c r="A346" s="14" t="s">
        <v>102</v>
      </c>
      <c r="B346" s="15" t="s">
        <v>103</v>
      </c>
      <c r="C346" s="16" t="s">
        <v>48</v>
      </c>
      <c r="D346" s="30">
        <v>0</v>
      </c>
      <c r="E346" s="30">
        <v>0</v>
      </c>
      <c r="F346" s="30">
        <v>0</v>
      </c>
      <c r="G346" s="31">
        <v>0</v>
      </c>
      <c r="H346" s="30">
        <f t="shared" si="57"/>
        <v>0</v>
      </c>
      <c r="I346" s="31">
        <f t="shared" si="58"/>
        <v>0</v>
      </c>
      <c r="J346" s="31">
        <v>0</v>
      </c>
      <c r="K346" s="30">
        <v>0</v>
      </c>
      <c r="L346" s="31">
        <v>0</v>
      </c>
      <c r="M346" s="30">
        <v>0</v>
      </c>
      <c r="N346" s="31">
        <f t="shared" si="59"/>
        <v>0</v>
      </c>
      <c r="O346" s="31">
        <f t="shared" si="60"/>
        <v>0</v>
      </c>
      <c r="P346" s="31">
        <f t="shared" si="61"/>
        <v>0</v>
      </c>
      <c r="Q346" s="31">
        <f t="shared" si="62"/>
        <v>0</v>
      </c>
      <c r="R346" s="31">
        <v>0</v>
      </c>
      <c r="S346" s="46">
        <v>0</v>
      </c>
      <c r="T346" s="54" t="s">
        <v>495</v>
      </c>
    </row>
    <row r="347" spans="1:20" ht="42.75" x14ac:dyDescent="0.25">
      <c r="A347" s="14" t="s">
        <v>104</v>
      </c>
      <c r="B347" s="15" t="s">
        <v>105</v>
      </c>
      <c r="C347" s="16" t="s">
        <v>48</v>
      </c>
      <c r="D347" s="30">
        <v>0</v>
      </c>
      <c r="E347" s="30">
        <v>0</v>
      </c>
      <c r="F347" s="30">
        <v>0</v>
      </c>
      <c r="G347" s="31">
        <v>0</v>
      </c>
      <c r="H347" s="30">
        <f t="shared" si="57"/>
        <v>0</v>
      </c>
      <c r="I347" s="31">
        <f t="shared" si="58"/>
        <v>0</v>
      </c>
      <c r="J347" s="31">
        <v>0</v>
      </c>
      <c r="K347" s="30">
        <v>0</v>
      </c>
      <c r="L347" s="31">
        <v>0</v>
      </c>
      <c r="M347" s="30">
        <v>0</v>
      </c>
      <c r="N347" s="31">
        <f t="shared" si="59"/>
        <v>0</v>
      </c>
      <c r="O347" s="31">
        <f t="shared" si="60"/>
        <v>0</v>
      </c>
      <c r="P347" s="31">
        <f t="shared" si="61"/>
        <v>0</v>
      </c>
      <c r="Q347" s="31">
        <f t="shared" si="62"/>
        <v>0</v>
      </c>
      <c r="R347" s="31">
        <v>0</v>
      </c>
      <c r="S347" s="46">
        <v>0</v>
      </c>
      <c r="T347" s="54" t="s">
        <v>495</v>
      </c>
    </row>
    <row r="348" spans="1:20" ht="57" x14ac:dyDescent="0.25">
      <c r="A348" s="14" t="s">
        <v>31</v>
      </c>
      <c r="B348" s="15" t="s">
        <v>106</v>
      </c>
      <c r="C348" s="16" t="s">
        <v>48</v>
      </c>
      <c r="D348" s="30">
        <v>0</v>
      </c>
      <c r="E348" s="30">
        <v>0</v>
      </c>
      <c r="F348" s="30">
        <v>0</v>
      </c>
      <c r="G348" s="31">
        <v>0</v>
      </c>
      <c r="H348" s="30">
        <f t="shared" si="57"/>
        <v>0</v>
      </c>
      <c r="I348" s="31">
        <f t="shared" si="58"/>
        <v>0</v>
      </c>
      <c r="J348" s="31">
        <v>0</v>
      </c>
      <c r="K348" s="30">
        <v>0</v>
      </c>
      <c r="L348" s="31">
        <v>0</v>
      </c>
      <c r="M348" s="30">
        <v>0</v>
      </c>
      <c r="N348" s="31">
        <f t="shared" si="59"/>
        <v>0</v>
      </c>
      <c r="O348" s="31">
        <f t="shared" si="60"/>
        <v>0</v>
      </c>
      <c r="P348" s="31">
        <f t="shared" si="61"/>
        <v>0</v>
      </c>
      <c r="Q348" s="31">
        <f t="shared" si="62"/>
        <v>0</v>
      </c>
      <c r="R348" s="31">
        <v>0</v>
      </c>
      <c r="S348" s="46">
        <v>0</v>
      </c>
      <c r="T348" s="54" t="s">
        <v>495</v>
      </c>
    </row>
    <row r="349" spans="1:20" ht="57" x14ac:dyDescent="0.25">
      <c r="A349" s="14" t="s">
        <v>107</v>
      </c>
      <c r="B349" s="15" t="s">
        <v>108</v>
      </c>
      <c r="C349" s="16" t="s">
        <v>48</v>
      </c>
      <c r="D349" s="30">
        <v>0</v>
      </c>
      <c r="E349" s="30">
        <v>0</v>
      </c>
      <c r="F349" s="30">
        <v>0</v>
      </c>
      <c r="G349" s="31">
        <v>0</v>
      </c>
      <c r="H349" s="30">
        <f t="shared" si="57"/>
        <v>0</v>
      </c>
      <c r="I349" s="31">
        <f t="shared" si="58"/>
        <v>0</v>
      </c>
      <c r="J349" s="31">
        <v>0</v>
      </c>
      <c r="K349" s="30">
        <v>0</v>
      </c>
      <c r="L349" s="31">
        <v>0</v>
      </c>
      <c r="M349" s="30">
        <v>0</v>
      </c>
      <c r="N349" s="31">
        <f t="shared" si="59"/>
        <v>0</v>
      </c>
      <c r="O349" s="31">
        <f t="shared" si="60"/>
        <v>0</v>
      </c>
      <c r="P349" s="31">
        <f t="shared" si="61"/>
        <v>0</v>
      </c>
      <c r="Q349" s="31">
        <f t="shared" si="62"/>
        <v>0</v>
      </c>
      <c r="R349" s="31">
        <v>0</v>
      </c>
      <c r="S349" s="46">
        <v>0</v>
      </c>
      <c r="T349" s="54" t="s">
        <v>495</v>
      </c>
    </row>
    <row r="350" spans="1:20" ht="57" x14ac:dyDescent="0.25">
      <c r="A350" s="14" t="s">
        <v>109</v>
      </c>
      <c r="B350" s="15" t="s">
        <v>110</v>
      </c>
      <c r="C350" s="16" t="s">
        <v>48</v>
      </c>
      <c r="D350" s="30">
        <v>0</v>
      </c>
      <c r="E350" s="30">
        <v>0</v>
      </c>
      <c r="F350" s="30">
        <v>0</v>
      </c>
      <c r="G350" s="31">
        <v>0</v>
      </c>
      <c r="H350" s="30">
        <f t="shared" si="57"/>
        <v>0</v>
      </c>
      <c r="I350" s="31">
        <f t="shared" si="58"/>
        <v>0</v>
      </c>
      <c r="J350" s="31">
        <v>0</v>
      </c>
      <c r="K350" s="30">
        <v>0</v>
      </c>
      <c r="L350" s="31">
        <v>0</v>
      </c>
      <c r="M350" s="30">
        <v>0</v>
      </c>
      <c r="N350" s="31">
        <f t="shared" si="59"/>
        <v>0</v>
      </c>
      <c r="O350" s="31">
        <f t="shared" si="60"/>
        <v>0</v>
      </c>
      <c r="P350" s="31">
        <f t="shared" si="61"/>
        <v>0</v>
      </c>
      <c r="Q350" s="31">
        <f t="shared" si="62"/>
        <v>0</v>
      </c>
      <c r="R350" s="31">
        <v>0</v>
      </c>
      <c r="S350" s="46">
        <v>0</v>
      </c>
      <c r="T350" s="54" t="s">
        <v>495</v>
      </c>
    </row>
    <row r="351" spans="1:20" ht="42.75" x14ac:dyDescent="0.25">
      <c r="A351" s="14" t="s">
        <v>32</v>
      </c>
      <c r="B351" s="15" t="s">
        <v>111</v>
      </c>
      <c r="C351" s="16" t="s">
        <v>48</v>
      </c>
      <c r="D351" s="30">
        <f>SUM(D352:D404)</f>
        <v>9.4190500000000004</v>
      </c>
      <c r="E351" s="30">
        <v>68.924471499999981</v>
      </c>
      <c r="F351" s="30">
        <v>0</v>
      </c>
      <c r="G351" s="31">
        <f>SUM(G352:G404)</f>
        <v>1.0278645199999998</v>
      </c>
      <c r="H351" s="30">
        <f t="shared" si="57"/>
        <v>9.4190500000000004</v>
      </c>
      <c r="I351" s="31">
        <f t="shared" si="58"/>
        <v>67.896606979999987</v>
      </c>
      <c r="J351" s="31">
        <v>0</v>
      </c>
      <c r="K351" s="30">
        <v>68.924471499999981</v>
      </c>
      <c r="L351" s="31">
        <f>SUM(L352:L404)</f>
        <v>10.157808655086505</v>
      </c>
      <c r="M351" s="31">
        <f>SUM(M352:M404)</f>
        <v>71.639513170000043</v>
      </c>
      <c r="N351" s="31">
        <f t="shared" si="59"/>
        <v>-0.73875865508650485</v>
      </c>
      <c r="O351" s="31">
        <f t="shared" si="60"/>
        <v>-3.7429061900000562</v>
      </c>
      <c r="P351" s="31">
        <f t="shared" si="61"/>
        <v>10.157808655086505</v>
      </c>
      <c r="Q351" s="31">
        <f t="shared" si="62"/>
        <v>2.7150416700000619</v>
      </c>
      <c r="R351" s="31">
        <v>0</v>
      </c>
      <c r="S351" s="46">
        <f t="shared" ref="S351:S404" si="63">Q351/K351*100</f>
        <v>3.9391548617098393</v>
      </c>
      <c r="T351" s="54" t="s">
        <v>495</v>
      </c>
    </row>
    <row r="352" spans="1:20" ht="45" x14ac:dyDescent="0.25">
      <c r="A352" s="17" t="s">
        <v>32</v>
      </c>
      <c r="B352" s="24" t="s">
        <v>327</v>
      </c>
      <c r="C352" s="19" t="s">
        <v>328</v>
      </c>
      <c r="D352" s="41">
        <v>0</v>
      </c>
      <c r="E352" s="41">
        <v>0</v>
      </c>
      <c r="F352" s="41">
        <v>0</v>
      </c>
      <c r="G352" s="48">
        <v>0.11240085000000001</v>
      </c>
      <c r="H352" s="41">
        <f t="shared" si="57"/>
        <v>0</v>
      </c>
      <c r="I352" s="48">
        <f t="shared" si="58"/>
        <v>-0.11240085000000001</v>
      </c>
      <c r="J352" s="48">
        <v>0</v>
      </c>
      <c r="K352" s="41">
        <v>0</v>
      </c>
      <c r="L352" s="48">
        <f>M352/6.75</f>
        <v>1.6651977777777778E-2</v>
      </c>
      <c r="M352" s="41">
        <v>0.11240085000000001</v>
      </c>
      <c r="N352" s="48">
        <f t="shared" si="59"/>
        <v>-1.6651977777777778E-2</v>
      </c>
      <c r="O352" s="48">
        <f t="shared" si="60"/>
        <v>-0.22480170000000002</v>
      </c>
      <c r="P352" s="48">
        <f t="shared" si="61"/>
        <v>1.6651977777777778E-2</v>
      </c>
      <c r="Q352" s="48">
        <f t="shared" si="62"/>
        <v>0.11240085000000001</v>
      </c>
      <c r="R352" s="48">
        <v>0</v>
      </c>
      <c r="S352" s="49">
        <v>100</v>
      </c>
      <c r="T352" s="34" t="s">
        <v>517</v>
      </c>
    </row>
    <row r="353" spans="1:20" ht="45" x14ac:dyDescent="0.25">
      <c r="A353" s="17" t="s">
        <v>32</v>
      </c>
      <c r="B353" s="24" t="s">
        <v>525</v>
      </c>
      <c r="C353" s="19" t="s">
        <v>526</v>
      </c>
      <c r="D353" s="41">
        <v>0</v>
      </c>
      <c r="E353" s="41">
        <v>0</v>
      </c>
      <c r="F353" s="41">
        <v>0</v>
      </c>
      <c r="G353" s="48">
        <v>0.24084750999999999</v>
      </c>
      <c r="H353" s="41">
        <f t="shared" si="57"/>
        <v>0</v>
      </c>
      <c r="I353" s="48">
        <f t="shared" si="58"/>
        <v>-0.24084750999999999</v>
      </c>
      <c r="J353" s="48">
        <v>0</v>
      </c>
      <c r="K353" s="41">
        <v>0</v>
      </c>
      <c r="L353" s="48">
        <v>0</v>
      </c>
      <c r="M353" s="41">
        <v>0</v>
      </c>
      <c r="N353" s="48">
        <f t="shared" si="59"/>
        <v>0</v>
      </c>
      <c r="O353" s="48">
        <f t="shared" si="60"/>
        <v>-0.24084750999999999</v>
      </c>
      <c r="P353" s="48">
        <f t="shared" si="61"/>
        <v>0</v>
      </c>
      <c r="Q353" s="48">
        <f t="shared" si="62"/>
        <v>0</v>
      </c>
      <c r="R353" s="48">
        <v>0</v>
      </c>
      <c r="S353" s="49">
        <v>0</v>
      </c>
      <c r="T353" s="34" t="s">
        <v>517</v>
      </c>
    </row>
    <row r="354" spans="1:20" ht="30" x14ac:dyDescent="0.25">
      <c r="A354" s="20" t="s">
        <v>32</v>
      </c>
      <c r="B354" s="26" t="s">
        <v>468</v>
      </c>
      <c r="C354" s="22" t="s">
        <v>469</v>
      </c>
      <c r="D354" s="41">
        <v>0</v>
      </c>
      <c r="E354" s="41">
        <v>0</v>
      </c>
      <c r="F354" s="41">
        <v>0</v>
      </c>
      <c r="G354" s="48">
        <v>0</v>
      </c>
      <c r="H354" s="41">
        <f t="shared" si="57"/>
        <v>0</v>
      </c>
      <c r="I354" s="48">
        <f t="shared" si="58"/>
        <v>0</v>
      </c>
      <c r="J354" s="48">
        <v>0</v>
      </c>
      <c r="K354" s="41">
        <v>0</v>
      </c>
      <c r="L354" s="48">
        <f>M354/6.71</f>
        <v>6.4418864381520113E-2</v>
      </c>
      <c r="M354" s="41">
        <v>0.43225058</v>
      </c>
      <c r="N354" s="48">
        <f t="shared" si="59"/>
        <v>-6.4418864381520113E-2</v>
      </c>
      <c r="O354" s="48">
        <f t="shared" si="60"/>
        <v>-0.43225058</v>
      </c>
      <c r="P354" s="48">
        <f t="shared" si="61"/>
        <v>6.4418864381520113E-2</v>
      </c>
      <c r="Q354" s="48">
        <f t="shared" si="62"/>
        <v>0.43225058</v>
      </c>
      <c r="R354" s="48">
        <v>0</v>
      </c>
      <c r="S354" s="49">
        <v>100</v>
      </c>
      <c r="T354" s="34" t="s">
        <v>516</v>
      </c>
    </row>
    <row r="355" spans="1:20" ht="30" x14ac:dyDescent="0.25">
      <c r="A355" s="20" t="s">
        <v>32</v>
      </c>
      <c r="B355" s="26" t="s">
        <v>580</v>
      </c>
      <c r="C355" s="22" t="s">
        <v>335</v>
      </c>
      <c r="D355" s="41">
        <v>0</v>
      </c>
      <c r="E355" s="41">
        <v>0</v>
      </c>
      <c r="F355" s="41">
        <v>0</v>
      </c>
      <c r="G355" s="48">
        <v>8.3687430000000007E-2</v>
      </c>
      <c r="H355" s="41">
        <f t="shared" si="57"/>
        <v>0</v>
      </c>
      <c r="I355" s="48">
        <f t="shared" si="58"/>
        <v>-8.3687430000000007E-2</v>
      </c>
      <c r="J355" s="48">
        <v>0</v>
      </c>
      <c r="K355" s="41">
        <v>0</v>
      </c>
      <c r="L355" s="48">
        <f>M355/6.71</f>
        <v>3.0465873591654242</v>
      </c>
      <c r="M355" s="41">
        <v>20.442601179999997</v>
      </c>
      <c r="N355" s="48">
        <f t="shared" si="59"/>
        <v>-3.0465873591654242</v>
      </c>
      <c r="O355" s="48">
        <f t="shared" si="60"/>
        <v>-20.526288609999998</v>
      </c>
      <c r="P355" s="48">
        <f t="shared" si="61"/>
        <v>3.0465873591654242</v>
      </c>
      <c r="Q355" s="48">
        <f t="shared" si="62"/>
        <v>20.442601179999997</v>
      </c>
      <c r="R355" s="48">
        <v>0</v>
      </c>
      <c r="S355" s="49">
        <v>100</v>
      </c>
      <c r="T355" s="34" t="s">
        <v>516</v>
      </c>
    </row>
    <row r="356" spans="1:20" ht="45" x14ac:dyDescent="0.25">
      <c r="A356" s="20" t="s">
        <v>32</v>
      </c>
      <c r="B356" s="26" t="s">
        <v>331</v>
      </c>
      <c r="C356" s="22" t="s">
        <v>332</v>
      </c>
      <c r="D356" s="41">
        <v>0</v>
      </c>
      <c r="E356" s="41">
        <v>0</v>
      </c>
      <c r="F356" s="41">
        <v>0</v>
      </c>
      <c r="G356" s="48">
        <v>9.4254840000000006E-2</v>
      </c>
      <c r="H356" s="41">
        <f t="shared" si="57"/>
        <v>0</v>
      </c>
      <c r="I356" s="48">
        <f t="shared" si="58"/>
        <v>-9.4254840000000006E-2</v>
      </c>
      <c r="J356" s="48">
        <v>0</v>
      </c>
      <c r="K356" s="41">
        <v>0</v>
      </c>
      <c r="L356" s="48">
        <f>M356/6.75</f>
        <v>6.2994429629629631E-2</v>
      </c>
      <c r="M356" s="41">
        <v>0.42521239999999999</v>
      </c>
      <c r="N356" s="48">
        <f t="shared" si="59"/>
        <v>-6.2994429629629631E-2</v>
      </c>
      <c r="O356" s="48">
        <f t="shared" si="60"/>
        <v>-0.51946724</v>
      </c>
      <c r="P356" s="48">
        <f t="shared" si="61"/>
        <v>6.2994429629629631E-2</v>
      </c>
      <c r="Q356" s="48">
        <f t="shared" si="62"/>
        <v>0.42521239999999999</v>
      </c>
      <c r="R356" s="48">
        <v>0</v>
      </c>
      <c r="S356" s="49">
        <v>100</v>
      </c>
      <c r="T356" s="34" t="s">
        <v>516</v>
      </c>
    </row>
    <row r="357" spans="1:20" ht="30" x14ac:dyDescent="0.25">
      <c r="A357" s="20" t="s">
        <v>32</v>
      </c>
      <c r="B357" s="26" t="s">
        <v>329</v>
      </c>
      <c r="C357" s="22" t="s">
        <v>330</v>
      </c>
      <c r="D357" s="41">
        <v>0</v>
      </c>
      <c r="E357" s="41">
        <v>0</v>
      </c>
      <c r="F357" s="41">
        <v>0</v>
      </c>
      <c r="G357" s="48">
        <v>2.5839250000000001E-2</v>
      </c>
      <c r="H357" s="41">
        <f t="shared" si="57"/>
        <v>0</v>
      </c>
      <c r="I357" s="48">
        <f t="shared" si="58"/>
        <v>-2.5839250000000001E-2</v>
      </c>
      <c r="J357" s="48">
        <v>0</v>
      </c>
      <c r="K357" s="41">
        <v>0</v>
      </c>
      <c r="L357" s="48">
        <f>M357/6.75</f>
        <v>6.435188740740741E-2</v>
      </c>
      <c r="M357" s="41">
        <v>0.43437524</v>
      </c>
      <c r="N357" s="48">
        <f t="shared" si="59"/>
        <v>-6.435188740740741E-2</v>
      </c>
      <c r="O357" s="48">
        <f t="shared" si="60"/>
        <v>-0.46021448999999998</v>
      </c>
      <c r="P357" s="48">
        <f t="shared" si="61"/>
        <v>6.435188740740741E-2</v>
      </c>
      <c r="Q357" s="48">
        <f t="shared" si="62"/>
        <v>0.43437524</v>
      </c>
      <c r="R357" s="48">
        <v>0</v>
      </c>
      <c r="S357" s="49">
        <v>100</v>
      </c>
      <c r="T357" s="34" t="s">
        <v>516</v>
      </c>
    </row>
    <row r="358" spans="1:20" ht="90" x14ac:dyDescent="0.25">
      <c r="A358" s="20" t="s">
        <v>32</v>
      </c>
      <c r="B358" s="26" t="s">
        <v>733</v>
      </c>
      <c r="C358" s="22" t="s">
        <v>734</v>
      </c>
      <c r="D358" s="41">
        <v>0</v>
      </c>
      <c r="E358" s="41">
        <v>0</v>
      </c>
      <c r="F358" s="41">
        <v>0</v>
      </c>
      <c r="G358" s="48">
        <v>0</v>
      </c>
      <c r="H358" s="41">
        <f t="shared" si="57"/>
        <v>0</v>
      </c>
      <c r="I358" s="48">
        <f t="shared" si="58"/>
        <v>0</v>
      </c>
      <c r="J358" s="48">
        <v>0</v>
      </c>
      <c r="K358" s="41">
        <v>0</v>
      </c>
      <c r="L358" s="48">
        <f>M358/7.78</f>
        <v>4.9488425449871462E-2</v>
      </c>
      <c r="M358" s="41">
        <v>0.38501995</v>
      </c>
      <c r="N358" s="48">
        <f t="shared" si="59"/>
        <v>-4.9488425449871462E-2</v>
      </c>
      <c r="O358" s="48">
        <f t="shared" si="60"/>
        <v>-0.38501995</v>
      </c>
      <c r="P358" s="48">
        <f t="shared" si="61"/>
        <v>4.9488425449871462E-2</v>
      </c>
      <c r="Q358" s="48">
        <f t="shared" si="62"/>
        <v>0.38501995</v>
      </c>
      <c r="R358" s="48">
        <v>0</v>
      </c>
      <c r="S358" s="49">
        <v>100</v>
      </c>
      <c r="T358" s="34" t="s">
        <v>516</v>
      </c>
    </row>
    <row r="359" spans="1:20" ht="75" x14ac:dyDescent="0.25">
      <c r="A359" s="20" t="s">
        <v>32</v>
      </c>
      <c r="B359" s="26" t="s">
        <v>333</v>
      </c>
      <c r="C359" s="22" t="s">
        <v>334</v>
      </c>
      <c r="D359" s="41">
        <v>0</v>
      </c>
      <c r="E359" s="41">
        <v>0</v>
      </c>
      <c r="F359" s="41">
        <v>0</v>
      </c>
      <c r="G359" s="48">
        <v>2.2566139999999998E-2</v>
      </c>
      <c r="H359" s="41">
        <f t="shared" si="57"/>
        <v>0</v>
      </c>
      <c r="I359" s="48">
        <f t="shared" si="58"/>
        <v>-2.2566139999999998E-2</v>
      </c>
      <c r="J359" s="48">
        <v>0</v>
      </c>
      <c r="K359" s="41">
        <v>0</v>
      </c>
      <c r="L359" s="48">
        <f>M359/7.78</f>
        <v>8.5027943444730067E-2</v>
      </c>
      <c r="M359" s="41">
        <v>0.66151739999999992</v>
      </c>
      <c r="N359" s="48">
        <f t="shared" si="59"/>
        <v>-8.5027943444730067E-2</v>
      </c>
      <c r="O359" s="48">
        <f t="shared" si="60"/>
        <v>-0.68408353999999993</v>
      </c>
      <c r="P359" s="48">
        <f t="shared" si="61"/>
        <v>8.5027943444730067E-2</v>
      </c>
      <c r="Q359" s="48">
        <f t="shared" si="62"/>
        <v>0.66151739999999992</v>
      </c>
      <c r="R359" s="48">
        <v>0</v>
      </c>
      <c r="S359" s="49">
        <v>100</v>
      </c>
      <c r="T359" s="34" t="s">
        <v>516</v>
      </c>
    </row>
    <row r="360" spans="1:20" ht="30" x14ac:dyDescent="0.25">
      <c r="A360" s="17" t="s">
        <v>32</v>
      </c>
      <c r="B360" s="24" t="s">
        <v>230</v>
      </c>
      <c r="C360" s="19" t="s">
        <v>231</v>
      </c>
      <c r="D360" s="41">
        <v>3.9116300000000002</v>
      </c>
      <c r="E360" s="41">
        <v>28.789603999999997</v>
      </c>
      <c r="F360" s="41">
        <v>0</v>
      </c>
      <c r="G360" s="48">
        <v>0.40566341999999994</v>
      </c>
      <c r="H360" s="41">
        <f t="shared" si="57"/>
        <v>3.9116300000000002</v>
      </c>
      <c r="I360" s="48">
        <f t="shared" si="58"/>
        <v>28.383940579999997</v>
      </c>
      <c r="J360" s="48">
        <v>0</v>
      </c>
      <c r="K360" s="41">
        <v>28.789603999999997</v>
      </c>
      <c r="L360" s="48">
        <f>M360/6.75</f>
        <v>2.670400708148148</v>
      </c>
      <c r="M360" s="41">
        <v>18.025204779999999</v>
      </c>
      <c r="N360" s="48">
        <f t="shared" si="59"/>
        <v>1.2412292918518522</v>
      </c>
      <c r="O360" s="48">
        <f t="shared" si="60"/>
        <v>10.358735799999998</v>
      </c>
      <c r="P360" s="48">
        <f t="shared" si="61"/>
        <v>2.670400708148148</v>
      </c>
      <c r="Q360" s="48">
        <f t="shared" si="62"/>
        <v>-10.764399219999998</v>
      </c>
      <c r="R360" s="48">
        <v>0</v>
      </c>
      <c r="S360" s="49">
        <f t="shared" si="63"/>
        <v>-37.389882889670865</v>
      </c>
      <c r="T360" s="34" t="s">
        <v>794</v>
      </c>
    </row>
    <row r="361" spans="1:20" ht="30" x14ac:dyDescent="0.25">
      <c r="A361" s="28" t="s">
        <v>32</v>
      </c>
      <c r="B361" s="35" t="s">
        <v>735</v>
      </c>
      <c r="C361" s="57" t="s">
        <v>736</v>
      </c>
      <c r="D361" s="41">
        <v>0.58867999999999998</v>
      </c>
      <c r="E361" s="41">
        <v>3.7357499999999999</v>
      </c>
      <c r="F361" s="41">
        <v>0</v>
      </c>
      <c r="G361" s="48">
        <v>0</v>
      </c>
      <c r="H361" s="41">
        <f t="shared" si="57"/>
        <v>0.58867999999999998</v>
      </c>
      <c r="I361" s="48">
        <f t="shared" si="58"/>
        <v>3.7357499999999999</v>
      </c>
      <c r="J361" s="48">
        <v>0</v>
      </c>
      <c r="K361" s="41">
        <v>3.7357499999999999</v>
      </c>
      <c r="L361" s="48"/>
      <c r="M361" s="41">
        <v>0</v>
      </c>
      <c r="N361" s="48">
        <f t="shared" si="59"/>
        <v>0.58867999999999998</v>
      </c>
      <c r="O361" s="48">
        <f t="shared" si="60"/>
        <v>3.7357499999999999</v>
      </c>
      <c r="P361" s="48">
        <f t="shared" si="61"/>
        <v>0</v>
      </c>
      <c r="Q361" s="48">
        <f t="shared" si="62"/>
        <v>-3.7357499999999999</v>
      </c>
      <c r="R361" s="48">
        <v>0</v>
      </c>
      <c r="S361" s="49">
        <f t="shared" si="63"/>
        <v>-100</v>
      </c>
      <c r="T361" s="55" t="s">
        <v>495</v>
      </c>
    </row>
    <row r="362" spans="1:20" ht="75" x14ac:dyDescent="0.25">
      <c r="A362" s="17" t="s">
        <v>32</v>
      </c>
      <c r="B362" s="24" t="s">
        <v>232</v>
      </c>
      <c r="C362" s="19" t="s">
        <v>233</v>
      </c>
      <c r="D362" s="41">
        <v>1.8251200000000001</v>
      </c>
      <c r="E362" s="41">
        <v>13.432914</v>
      </c>
      <c r="F362" s="41">
        <v>0</v>
      </c>
      <c r="G362" s="48">
        <v>0</v>
      </c>
      <c r="H362" s="41">
        <f t="shared" si="57"/>
        <v>1.8251200000000001</v>
      </c>
      <c r="I362" s="48">
        <f t="shared" si="58"/>
        <v>13.432914</v>
      </c>
      <c r="J362" s="48">
        <v>0</v>
      </c>
      <c r="K362" s="41">
        <v>13.432914</v>
      </c>
      <c r="L362" s="48">
        <f>M362/7.78</f>
        <v>0.88332015938303343</v>
      </c>
      <c r="M362" s="41">
        <v>6.8722308400000003</v>
      </c>
      <c r="N362" s="48">
        <f t="shared" si="59"/>
        <v>0.94179984061696664</v>
      </c>
      <c r="O362" s="48">
        <f t="shared" si="60"/>
        <v>6.56068316</v>
      </c>
      <c r="P362" s="48">
        <f t="shared" si="61"/>
        <v>0.88332015938303343</v>
      </c>
      <c r="Q362" s="48">
        <f t="shared" si="62"/>
        <v>-6.56068316</v>
      </c>
      <c r="R362" s="48">
        <v>0</v>
      </c>
      <c r="S362" s="49">
        <f t="shared" si="63"/>
        <v>-48.840357051344178</v>
      </c>
      <c r="T362" s="34" t="s">
        <v>794</v>
      </c>
    </row>
    <row r="363" spans="1:20" ht="30" x14ac:dyDescent="0.25">
      <c r="A363" s="17" t="s">
        <v>32</v>
      </c>
      <c r="B363" s="24" t="s">
        <v>234</v>
      </c>
      <c r="C363" s="19" t="s">
        <v>235</v>
      </c>
      <c r="D363" s="41">
        <v>0.46467999999999998</v>
      </c>
      <c r="E363" s="41">
        <v>3.4200159999999999</v>
      </c>
      <c r="F363" s="41">
        <v>0</v>
      </c>
      <c r="G363" s="48">
        <v>0</v>
      </c>
      <c r="H363" s="41">
        <f t="shared" si="57"/>
        <v>0.46467999999999998</v>
      </c>
      <c r="I363" s="48">
        <f t="shared" si="58"/>
        <v>3.4200159999999999</v>
      </c>
      <c r="J363" s="48">
        <v>0</v>
      </c>
      <c r="K363" s="41">
        <v>3.4200159999999999</v>
      </c>
      <c r="L363" s="48">
        <f>M363/7.78</f>
        <v>0.38100000771208231</v>
      </c>
      <c r="M363" s="41">
        <v>2.9641800600000003</v>
      </c>
      <c r="N363" s="48">
        <f t="shared" si="59"/>
        <v>8.3679992287917671E-2</v>
      </c>
      <c r="O363" s="48">
        <f t="shared" si="60"/>
        <v>0.45583593999999961</v>
      </c>
      <c r="P363" s="48">
        <f t="shared" si="61"/>
        <v>0.38100000771208231</v>
      </c>
      <c r="Q363" s="48">
        <f t="shared" si="62"/>
        <v>-0.45583593999999961</v>
      </c>
      <c r="R363" s="48">
        <v>0</v>
      </c>
      <c r="S363" s="49">
        <f t="shared" si="63"/>
        <v>-13.328473901876473</v>
      </c>
      <c r="T363" s="34" t="s">
        <v>794</v>
      </c>
    </row>
    <row r="364" spans="1:20" ht="75" x14ac:dyDescent="0.25">
      <c r="A364" s="20" t="s">
        <v>32</v>
      </c>
      <c r="B364" s="26" t="s">
        <v>236</v>
      </c>
      <c r="C364" s="22" t="s">
        <v>237</v>
      </c>
      <c r="D364" s="41">
        <v>0.35932999999999998</v>
      </c>
      <c r="E364" s="41">
        <v>2.6447000000000003</v>
      </c>
      <c r="F364" s="41">
        <v>0</v>
      </c>
      <c r="G364" s="48">
        <v>0</v>
      </c>
      <c r="H364" s="41">
        <f t="shared" si="57"/>
        <v>0.35932999999999998</v>
      </c>
      <c r="I364" s="48">
        <f t="shared" si="58"/>
        <v>2.6447000000000003</v>
      </c>
      <c r="J364" s="48">
        <v>0</v>
      </c>
      <c r="K364" s="41">
        <v>2.6447000000000003</v>
      </c>
      <c r="L364" s="48">
        <f t="shared" ref="L364:L365" si="64">M364/7.78</f>
        <v>0.45267189203084834</v>
      </c>
      <c r="M364" s="41">
        <v>3.5217873200000001</v>
      </c>
      <c r="N364" s="48">
        <f t="shared" si="59"/>
        <v>-9.3341892030848361E-2</v>
      </c>
      <c r="O364" s="48">
        <f t="shared" si="60"/>
        <v>-0.87708731999999978</v>
      </c>
      <c r="P364" s="48">
        <f t="shared" si="61"/>
        <v>0.45267189203084834</v>
      </c>
      <c r="Q364" s="48">
        <f t="shared" si="62"/>
        <v>0.87708731999999978</v>
      </c>
      <c r="R364" s="48">
        <v>0</v>
      </c>
      <c r="S364" s="49">
        <f t="shared" si="63"/>
        <v>33.163962642265652</v>
      </c>
      <c r="T364" s="34" t="s">
        <v>518</v>
      </c>
    </row>
    <row r="365" spans="1:20" ht="60" x14ac:dyDescent="0.25">
      <c r="A365" s="20" t="s">
        <v>32</v>
      </c>
      <c r="B365" s="26" t="s">
        <v>238</v>
      </c>
      <c r="C365" s="22" t="s">
        <v>239</v>
      </c>
      <c r="D365" s="41">
        <v>0.39391999999999999</v>
      </c>
      <c r="E365" s="41">
        <v>2.899222</v>
      </c>
      <c r="F365" s="41">
        <v>0</v>
      </c>
      <c r="G365" s="48">
        <v>0</v>
      </c>
      <c r="H365" s="41">
        <f t="shared" si="57"/>
        <v>0.39391999999999999</v>
      </c>
      <c r="I365" s="48">
        <f t="shared" si="58"/>
        <v>2.899222</v>
      </c>
      <c r="J365" s="48">
        <v>0</v>
      </c>
      <c r="K365" s="41">
        <v>2.899222</v>
      </c>
      <c r="L365" s="48">
        <f t="shared" si="64"/>
        <v>0.37189871722365031</v>
      </c>
      <c r="M365" s="41">
        <v>2.8933720199999997</v>
      </c>
      <c r="N365" s="48">
        <f t="shared" si="59"/>
        <v>2.2021282776349682E-2</v>
      </c>
      <c r="O365" s="48">
        <f t="shared" si="60"/>
        <v>5.8499800000002544E-3</v>
      </c>
      <c r="P365" s="48">
        <f t="shared" si="61"/>
        <v>0.37189871722365031</v>
      </c>
      <c r="Q365" s="48">
        <f t="shared" si="62"/>
        <v>-5.8499800000002544E-3</v>
      </c>
      <c r="R365" s="48">
        <v>0</v>
      </c>
      <c r="S365" s="49">
        <f t="shared" si="63"/>
        <v>-0.20177758033018012</v>
      </c>
      <c r="T365" s="34" t="s">
        <v>495</v>
      </c>
    </row>
    <row r="366" spans="1:20" ht="75" x14ac:dyDescent="0.25">
      <c r="A366" s="20" t="s">
        <v>32</v>
      </c>
      <c r="B366" s="26" t="s">
        <v>240</v>
      </c>
      <c r="C366" s="22" t="s">
        <v>241</v>
      </c>
      <c r="D366" s="41">
        <v>0.31994</v>
      </c>
      <c r="E366" s="41">
        <v>2.3547829999999998</v>
      </c>
      <c r="F366" s="41">
        <v>0</v>
      </c>
      <c r="G366" s="48">
        <v>0</v>
      </c>
      <c r="H366" s="41">
        <f t="shared" si="57"/>
        <v>0.31994</v>
      </c>
      <c r="I366" s="48">
        <f t="shared" si="58"/>
        <v>2.3547829999999998</v>
      </c>
      <c r="J366" s="48">
        <v>0</v>
      </c>
      <c r="K366" s="41">
        <v>2.3547829999999998</v>
      </c>
      <c r="L366" s="48">
        <f>M366/7.78</f>
        <v>0.15969110925449873</v>
      </c>
      <c r="M366" s="41">
        <v>1.2423968300000001</v>
      </c>
      <c r="N366" s="48">
        <f t="shared" si="59"/>
        <v>0.16024889074550128</v>
      </c>
      <c r="O366" s="48">
        <f t="shared" si="60"/>
        <v>1.1123861699999997</v>
      </c>
      <c r="P366" s="48">
        <f t="shared" si="61"/>
        <v>0.15969110925449873</v>
      </c>
      <c r="Q366" s="48">
        <f t="shared" si="62"/>
        <v>-1.1123861699999997</v>
      </c>
      <c r="R366" s="48">
        <v>0</v>
      </c>
      <c r="S366" s="49">
        <f t="shared" si="63"/>
        <v>-47.239434376755732</v>
      </c>
      <c r="T366" s="34" t="s">
        <v>794</v>
      </c>
    </row>
    <row r="367" spans="1:20" ht="30" x14ac:dyDescent="0.25">
      <c r="A367" s="29" t="s">
        <v>32</v>
      </c>
      <c r="B367" s="35" t="s">
        <v>242</v>
      </c>
      <c r="C367" s="60" t="s">
        <v>243</v>
      </c>
      <c r="D367" s="41">
        <v>0.39584999999999998</v>
      </c>
      <c r="E367" s="41">
        <v>2.9132824999999998</v>
      </c>
      <c r="F367" s="41">
        <v>0</v>
      </c>
      <c r="G367" s="48">
        <v>0</v>
      </c>
      <c r="H367" s="41">
        <f t="shared" si="57"/>
        <v>0.39584999999999998</v>
      </c>
      <c r="I367" s="48">
        <f t="shared" si="58"/>
        <v>2.9132824999999998</v>
      </c>
      <c r="J367" s="48">
        <v>0</v>
      </c>
      <c r="K367" s="41">
        <v>2.9132824999999998</v>
      </c>
      <c r="L367" s="48">
        <f>M367/7.78</f>
        <v>0.12812524935732647</v>
      </c>
      <c r="M367" s="41">
        <v>0.99681443999999997</v>
      </c>
      <c r="N367" s="48">
        <f t="shared" si="59"/>
        <v>0.26772475064267354</v>
      </c>
      <c r="O367" s="48">
        <f t="shared" si="60"/>
        <v>1.9164680599999997</v>
      </c>
      <c r="P367" s="48">
        <f t="shared" si="61"/>
        <v>0.12812524935732647</v>
      </c>
      <c r="Q367" s="48">
        <f t="shared" si="62"/>
        <v>-1.9164680599999997</v>
      </c>
      <c r="R367" s="48">
        <v>0</v>
      </c>
      <c r="S367" s="49">
        <f t="shared" si="63"/>
        <v>-65.783804351277283</v>
      </c>
      <c r="T367" s="34" t="s">
        <v>794</v>
      </c>
    </row>
    <row r="368" spans="1:20" ht="30" x14ac:dyDescent="0.25">
      <c r="A368" s="29" t="s">
        <v>32</v>
      </c>
      <c r="B368" s="35" t="s">
        <v>737</v>
      </c>
      <c r="C368" s="60" t="s">
        <v>473</v>
      </c>
      <c r="D368" s="41">
        <v>0</v>
      </c>
      <c r="E368" s="41">
        <v>0</v>
      </c>
      <c r="F368" s="41">
        <v>0</v>
      </c>
      <c r="G368" s="48">
        <v>0</v>
      </c>
      <c r="H368" s="41">
        <f t="shared" si="57"/>
        <v>0</v>
      </c>
      <c r="I368" s="48">
        <f t="shared" si="58"/>
        <v>0</v>
      </c>
      <c r="J368" s="48">
        <v>0</v>
      </c>
      <c r="K368" s="41">
        <v>0</v>
      </c>
      <c r="L368" s="48">
        <f>M368/6.75</f>
        <v>6.795422222222223E-3</v>
      </c>
      <c r="M368" s="41">
        <v>4.5869100000000003E-2</v>
      </c>
      <c r="N368" s="48">
        <f t="shared" si="59"/>
        <v>-6.795422222222223E-3</v>
      </c>
      <c r="O368" s="48">
        <f t="shared" si="60"/>
        <v>-4.5869100000000003E-2</v>
      </c>
      <c r="P368" s="48">
        <f t="shared" si="61"/>
        <v>6.795422222222223E-3</v>
      </c>
      <c r="Q368" s="48">
        <f t="shared" si="62"/>
        <v>4.5869100000000003E-2</v>
      </c>
      <c r="R368" s="48">
        <v>0</v>
      </c>
      <c r="S368" s="49">
        <v>100</v>
      </c>
      <c r="T368" s="34" t="s">
        <v>520</v>
      </c>
    </row>
    <row r="369" spans="1:20" ht="30" x14ac:dyDescent="0.25">
      <c r="A369" s="29" t="s">
        <v>32</v>
      </c>
      <c r="B369" s="35" t="s">
        <v>738</v>
      </c>
      <c r="C369" s="60" t="s">
        <v>474</v>
      </c>
      <c r="D369" s="41">
        <v>0</v>
      </c>
      <c r="E369" s="41">
        <v>0</v>
      </c>
      <c r="F369" s="41">
        <v>0</v>
      </c>
      <c r="G369" s="48">
        <v>0</v>
      </c>
      <c r="H369" s="41">
        <f t="shared" si="57"/>
        <v>0</v>
      </c>
      <c r="I369" s="48">
        <f t="shared" si="58"/>
        <v>0</v>
      </c>
      <c r="J369" s="48">
        <v>0</v>
      </c>
      <c r="K369" s="41">
        <v>0</v>
      </c>
      <c r="L369" s="48">
        <f>M369/6.75</f>
        <v>2.0013035555555555E-2</v>
      </c>
      <c r="M369" s="41">
        <v>0.13508798999999999</v>
      </c>
      <c r="N369" s="48">
        <f t="shared" si="59"/>
        <v>-2.0013035555555555E-2</v>
      </c>
      <c r="O369" s="48">
        <f t="shared" si="60"/>
        <v>-0.13508798999999999</v>
      </c>
      <c r="P369" s="48">
        <f t="shared" si="61"/>
        <v>2.0013035555555555E-2</v>
      </c>
      <c r="Q369" s="48">
        <f t="shared" si="62"/>
        <v>0.13508798999999999</v>
      </c>
      <c r="R369" s="48">
        <v>0</v>
      </c>
      <c r="S369" s="49">
        <v>100</v>
      </c>
      <c r="T369" s="34" t="s">
        <v>520</v>
      </c>
    </row>
    <row r="370" spans="1:20" ht="30" customHeight="1" x14ac:dyDescent="0.25">
      <c r="A370" s="29" t="s">
        <v>32</v>
      </c>
      <c r="B370" s="35" t="s">
        <v>470</v>
      </c>
      <c r="C370" s="60" t="s">
        <v>475</v>
      </c>
      <c r="D370" s="41">
        <v>0</v>
      </c>
      <c r="E370" s="41">
        <v>0</v>
      </c>
      <c r="F370" s="41">
        <v>0</v>
      </c>
      <c r="G370" s="48">
        <v>0</v>
      </c>
      <c r="H370" s="41">
        <f t="shared" si="57"/>
        <v>0</v>
      </c>
      <c r="I370" s="48">
        <f t="shared" si="58"/>
        <v>0</v>
      </c>
      <c r="J370" s="48">
        <v>0</v>
      </c>
      <c r="K370" s="41">
        <v>0</v>
      </c>
      <c r="L370" s="48">
        <f t="shared" ref="L370:L394" si="65">M370/6.75</f>
        <v>3.0915602962962963E-2</v>
      </c>
      <c r="M370" s="41">
        <v>0.20868032</v>
      </c>
      <c r="N370" s="48">
        <f t="shared" si="59"/>
        <v>-3.0915602962962963E-2</v>
      </c>
      <c r="O370" s="48">
        <f t="shared" si="60"/>
        <v>-0.20868032</v>
      </c>
      <c r="P370" s="48">
        <f t="shared" si="61"/>
        <v>3.0915602962962963E-2</v>
      </c>
      <c r="Q370" s="48">
        <f t="shared" si="62"/>
        <v>0.20868032</v>
      </c>
      <c r="R370" s="48">
        <v>0</v>
      </c>
      <c r="S370" s="49">
        <v>100</v>
      </c>
      <c r="T370" s="34" t="s">
        <v>515</v>
      </c>
    </row>
    <row r="371" spans="1:20" ht="30" x14ac:dyDescent="0.25">
      <c r="A371" s="29" t="s">
        <v>32</v>
      </c>
      <c r="B371" s="35" t="s">
        <v>739</v>
      </c>
      <c r="C371" s="60" t="s">
        <v>476</v>
      </c>
      <c r="D371" s="41">
        <v>0</v>
      </c>
      <c r="E371" s="41">
        <v>0</v>
      </c>
      <c r="F371" s="41">
        <v>0</v>
      </c>
      <c r="G371" s="48">
        <v>0</v>
      </c>
      <c r="H371" s="41">
        <f t="shared" si="57"/>
        <v>0</v>
      </c>
      <c r="I371" s="48">
        <f t="shared" si="58"/>
        <v>0</v>
      </c>
      <c r="J371" s="48">
        <v>0</v>
      </c>
      <c r="K371" s="41">
        <v>0</v>
      </c>
      <c r="L371" s="48">
        <f t="shared" si="65"/>
        <v>5.755254814814815E-3</v>
      </c>
      <c r="M371" s="41">
        <v>3.8847970000000002E-2</v>
      </c>
      <c r="N371" s="48">
        <f t="shared" si="59"/>
        <v>-5.755254814814815E-3</v>
      </c>
      <c r="O371" s="48">
        <f t="shared" si="60"/>
        <v>-3.8847970000000002E-2</v>
      </c>
      <c r="P371" s="48">
        <f t="shared" si="61"/>
        <v>5.755254814814815E-3</v>
      </c>
      <c r="Q371" s="48">
        <f t="shared" si="62"/>
        <v>3.8847970000000002E-2</v>
      </c>
      <c r="R371" s="48">
        <v>0</v>
      </c>
      <c r="S371" s="49">
        <v>100</v>
      </c>
      <c r="T371" s="34" t="s">
        <v>515</v>
      </c>
    </row>
    <row r="372" spans="1:20" ht="30" x14ac:dyDescent="0.25">
      <c r="A372" s="29" t="s">
        <v>32</v>
      </c>
      <c r="B372" s="35" t="s">
        <v>740</v>
      </c>
      <c r="C372" s="60" t="s">
        <v>477</v>
      </c>
      <c r="D372" s="41">
        <v>0</v>
      </c>
      <c r="E372" s="41">
        <v>0</v>
      </c>
      <c r="F372" s="41">
        <v>0</v>
      </c>
      <c r="G372" s="48">
        <v>0</v>
      </c>
      <c r="H372" s="41">
        <f t="shared" si="57"/>
        <v>0</v>
      </c>
      <c r="I372" s="48">
        <f t="shared" si="58"/>
        <v>0</v>
      </c>
      <c r="J372" s="48">
        <v>0</v>
      </c>
      <c r="K372" s="41">
        <v>0</v>
      </c>
      <c r="L372" s="48">
        <f t="shared" si="65"/>
        <v>1.7612352592592591E-2</v>
      </c>
      <c r="M372" s="41">
        <v>0.11888338</v>
      </c>
      <c r="N372" s="48">
        <f t="shared" si="59"/>
        <v>-1.7612352592592591E-2</v>
      </c>
      <c r="O372" s="48">
        <f t="shared" si="60"/>
        <v>-0.11888338</v>
      </c>
      <c r="P372" s="48">
        <f t="shared" si="61"/>
        <v>1.7612352592592591E-2</v>
      </c>
      <c r="Q372" s="48">
        <f t="shared" si="62"/>
        <v>0.11888338</v>
      </c>
      <c r="R372" s="48">
        <v>0</v>
      </c>
      <c r="S372" s="49">
        <v>100</v>
      </c>
      <c r="T372" s="34" t="s">
        <v>515</v>
      </c>
    </row>
    <row r="373" spans="1:20" ht="30" x14ac:dyDescent="0.25">
      <c r="A373" s="29" t="s">
        <v>32</v>
      </c>
      <c r="B373" s="35" t="s">
        <v>741</v>
      </c>
      <c r="C373" s="60" t="s">
        <v>478</v>
      </c>
      <c r="D373" s="41">
        <v>0</v>
      </c>
      <c r="E373" s="41">
        <v>0</v>
      </c>
      <c r="F373" s="41">
        <v>0</v>
      </c>
      <c r="G373" s="48">
        <v>0</v>
      </c>
      <c r="H373" s="41">
        <f t="shared" si="57"/>
        <v>0</v>
      </c>
      <c r="I373" s="48">
        <f t="shared" si="58"/>
        <v>0</v>
      </c>
      <c r="J373" s="48">
        <v>0</v>
      </c>
      <c r="K373" s="41">
        <v>0</v>
      </c>
      <c r="L373" s="48">
        <f t="shared" si="65"/>
        <v>4.7079611851851853E-2</v>
      </c>
      <c r="M373" s="41">
        <v>0.31778738000000001</v>
      </c>
      <c r="N373" s="48">
        <f t="shared" si="59"/>
        <v>-4.7079611851851853E-2</v>
      </c>
      <c r="O373" s="48">
        <f t="shared" si="60"/>
        <v>-0.31778738000000001</v>
      </c>
      <c r="P373" s="48">
        <f t="shared" si="61"/>
        <v>4.7079611851851853E-2</v>
      </c>
      <c r="Q373" s="48">
        <f t="shared" si="62"/>
        <v>0.31778738000000001</v>
      </c>
      <c r="R373" s="48">
        <v>0</v>
      </c>
      <c r="S373" s="49">
        <v>100</v>
      </c>
      <c r="T373" s="34" t="s">
        <v>515</v>
      </c>
    </row>
    <row r="374" spans="1:20" ht="30" x14ac:dyDescent="0.25">
      <c r="A374" s="29" t="s">
        <v>32</v>
      </c>
      <c r="B374" s="35" t="s">
        <v>742</v>
      </c>
      <c r="C374" s="60" t="s">
        <v>479</v>
      </c>
      <c r="D374" s="41">
        <v>0</v>
      </c>
      <c r="E374" s="41">
        <v>0</v>
      </c>
      <c r="F374" s="41">
        <v>0</v>
      </c>
      <c r="G374" s="48">
        <v>0</v>
      </c>
      <c r="H374" s="41">
        <f t="shared" si="57"/>
        <v>0</v>
      </c>
      <c r="I374" s="48">
        <f t="shared" si="58"/>
        <v>0</v>
      </c>
      <c r="J374" s="48">
        <v>0</v>
      </c>
      <c r="K374" s="41">
        <v>0</v>
      </c>
      <c r="L374" s="48">
        <f t="shared" si="65"/>
        <v>3.1141635555555557E-2</v>
      </c>
      <c r="M374" s="41">
        <v>0.21020604000000001</v>
      </c>
      <c r="N374" s="48">
        <f t="shared" si="59"/>
        <v>-3.1141635555555557E-2</v>
      </c>
      <c r="O374" s="48">
        <f t="shared" si="60"/>
        <v>-0.21020604000000001</v>
      </c>
      <c r="P374" s="48">
        <f t="shared" si="61"/>
        <v>3.1141635555555557E-2</v>
      </c>
      <c r="Q374" s="48">
        <f t="shared" si="62"/>
        <v>0.21020604000000001</v>
      </c>
      <c r="R374" s="48">
        <v>0</v>
      </c>
      <c r="S374" s="49">
        <v>100</v>
      </c>
      <c r="T374" s="34" t="s">
        <v>515</v>
      </c>
    </row>
    <row r="375" spans="1:20" ht="30" x14ac:dyDescent="0.25">
      <c r="A375" s="29" t="s">
        <v>32</v>
      </c>
      <c r="B375" s="35" t="s">
        <v>743</v>
      </c>
      <c r="C375" s="60" t="s">
        <v>480</v>
      </c>
      <c r="D375" s="41">
        <v>0</v>
      </c>
      <c r="E375" s="41">
        <v>0</v>
      </c>
      <c r="F375" s="41">
        <v>0</v>
      </c>
      <c r="G375" s="48">
        <v>4.2605080000000004E-2</v>
      </c>
      <c r="H375" s="41">
        <f t="shared" si="57"/>
        <v>0</v>
      </c>
      <c r="I375" s="48">
        <f t="shared" si="58"/>
        <v>-4.2605080000000004E-2</v>
      </c>
      <c r="J375" s="48">
        <v>0</v>
      </c>
      <c r="K375" s="41">
        <v>0</v>
      </c>
      <c r="L375" s="48">
        <f t="shared" si="65"/>
        <v>4.2227635555555559E-2</v>
      </c>
      <c r="M375" s="41">
        <v>0.28503654</v>
      </c>
      <c r="N375" s="48">
        <f t="shared" si="59"/>
        <v>-4.2227635555555559E-2</v>
      </c>
      <c r="O375" s="48">
        <f t="shared" si="60"/>
        <v>-0.32764162000000002</v>
      </c>
      <c r="P375" s="48">
        <f t="shared" si="61"/>
        <v>4.2227635555555559E-2</v>
      </c>
      <c r="Q375" s="48">
        <f t="shared" si="62"/>
        <v>0.28503654</v>
      </c>
      <c r="R375" s="48">
        <v>0</v>
      </c>
      <c r="S375" s="49">
        <v>100</v>
      </c>
      <c r="T375" s="34" t="s">
        <v>515</v>
      </c>
    </row>
    <row r="376" spans="1:20" ht="30" x14ac:dyDescent="0.25">
      <c r="A376" s="29" t="s">
        <v>32</v>
      </c>
      <c r="B376" s="35" t="s">
        <v>744</v>
      </c>
      <c r="C376" s="60" t="s">
        <v>481</v>
      </c>
      <c r="D376" s="41">
        <v>0</v>
      </c>
      <c r="E376" s="41">
        <v>0</v>
      </c>
      <c r="F376" s="41">
        <v>0</v>
      </c>
      <c r="G376" s="48">
        <v>0</v>
      </c>
      <c r="H376" s="41">
        <f t="shared" si="57"/>
        <v>0</v>
      </c>
      <c r="I376" s="48">
        <f t="shared" si="58"/>
        <v>0</v>
      </c>
      <c r="J376" s="48">
        <v>0</v>
      </c>
      <c r="K376" s="41">
        <v>0</v>
      </c>
      <c r="L376" s="48">
        <f t="shared" si="65"/>
        <v>0.11375271407407407</v>
      </c>
      <c r="M376" s="41">
        <v>0.76783082000000002</v>
      </c>
      <c r="N376" s="48">
        <f t="shared" si="59"/>
        <v>-0.11375271407407407</v>
      </c>
      <c r="O376" s="48">
        <f t="shared" si="60"/>
        <v>-0.76783082000000002</v>
      </c>
      <c r="P376" s="48">
        <f t="shared" si="61"/>
        <v>0.11375271407407407</v>
      </c>
      <c r="Q376" s="48">
        <f t="shared" si="62"/>
        <v>0.76783082000000002</v>
      </c>
      <c r="R376" s="48">
        <v>0</v>
      </c>
      <c r="S376" s="49">
        <v>100</v>
      </c>
      <c r="T376" s="34" t="s">
        <v>515</v>
      </c>
    </row>
    <row r="377" spans="1:20" ht="30" x14ac:dyDescent="0.25">
      <c r="A377" s="29" t="s">
        <v>32</v>
      </c>
      <c r="B377" s="35" t="s">
        <v>745</v>
      </c>
      <c r="C377" s="60" t="s">
        <v>482</v>
      </c>
      <c r="D377" s="41">
        <v>0</v>
      </c>
      <c r="E377" s="41">
        <v>0</v>
      </c>
      <c r="F377" s="41">
        <v>0</v>
      </c>
      <c r="G377" s="48">
        <v>0</v>
      </c>
      <c r="H377" s="41">
        <f t="shared" si="57"/>
        <v>0</v>
      </c>
      <c r="I377" s="48">
        <f t="shared" si="58"/>
        <v>0</v>
      </c>
      <c r="J377" s="48">
        <v>0</v>
      </c>
      <c r="K377" s="41">
        <v>0</v>
      </c>
      <c r="L377" s="48">
        <f t="shared" si="65"/>
        <v>7.0813674074074063E-3</v>
      </c>
      <c r="M377" s="41">
        <v>4.7799229999999991E-2</v>
      </c>
      <c r="N377" s="48">
        <f t="shared" si="59"/>
        <v>-7.0813674074074063E-3</v>
      </c>
      <c r="O377" s="48">
        <f t="shared" si="60"/>
        <v>-4.7799229999999991E-2</v>
      </c>
      <c r="P377" s="48">
        <f t="shared" si="61"/>
        <v>7.0813674074074063E-3</v>
      </c>
      <c r="Q377" s="48">
        <f t="shared" si="62"/>
        <v>4.7799229999999991E-2</v>
      </c>
      <c r="R377" s="48">
        <v>0</v>
      </c>
      <c r="S377" s="49">
        <v>100</v>
      </c>
      <c r="T377" s="55" t="s">
        <v>520</v>
      </c>
    </row>
    <row r="378" spans="1:20" ht="30" x14ac:dyDescent="0.25">
      <c r="A378" s="29" t="s">
        <v>32</v>
      </c>
      <c r="B378" s="35" t="s">
        <v>746</v>
      </c>
      <c r="C378" s="60" t="s">
        <v>483</v>
      </c>
      <c r="D378" s="41">
        <v>0</v>
      </c>
      <c r="E378" s="41">
        <v>0</v>
      </c>
      <c r="F378" s="41">
        <v>0</v>
      </c>
      <c r="G378" s="48">
        <v>0</v>
      </c>
      <c r="H378" s="41">
        <f t="shared" si="57"/>
        <v>0</v>
      </c>
      <c r="I378" s="48">
        <f t="shared" si="58"/>
        <v>0</v>
      </c>
      <c r="J378" s="48">
        <v>0</v>
      </c>
      <c r="K378" s="41">
        <v>0</v>
      </c>
      <c r="L378" s="48">
        <f t="shared" si="65"/>
        <v>8.6298355555555553E-3</v>
      </c>
      <c r="M378" s="41">
        <v>5.825139E-2</v>
      </c>
      <c r="N378" s="48">
        <f t="shared" si="59"/>
        <v>-8.6298355555555553E-3</v>
      </c>
      <c r="O378" s="48">
        <f t="shared" si="60"/>
        <v>-5.825139E-2</v>
      </c>
      <c r="P378" s="48">
        <f t="shared" si="61"/>
        <v>8.6298355555555553E-3</v>
      </c>
      <c r="Q378" s="48">
        <f t="shared" si="62"/>
        <v>5.825139E-2</v>
      </c>
      <c r="R378" s="48">
        <v>0</v>
      </c>
      <c r="S378" s="49">
        <v>100</v>
      </c>
      <c r="T378" s="55" t="s">
        <v>520</v>
      </c>
    </row>
    <row r="379" spans="1:20" ht="30" x14ac:dyDescent="0.25">
      <c r="A379" s="29" t="s">
        <v>32</v>
      </c>
      <c r="B379" s="35" t="s">
        <v>747</v>
      </c>
      <c r="C379" s="60" t="s">
        <v>484</v>
      </c>
      <c r="D379" s="41">
        <v>0</v>
      </c>
      <c r="E379" s="41">
        <v>0</v>
      </c>
      <c r="F379" s="41">
        <v>0</v>
      </c>
      <c r="G379" s="48">
        <v>0</v>
      </c>
      <c r="H379" s="41">
        <f t="shared" si="57"/>
        <v>0</v>
      </c>
      <c r="I379" s="48">
        <f t="shared" si="58"/>
        <v>0</v>
      </c>
      <c r="J379" s="48">
        <v>0</v>
      </c>
      <c r="K379" s="41">
        <v>0</v>
      </c>
      <c r="L379" s="48">
        <f t="shared" si="65"/>
        <v>5.3995970370370365E-3</v>
      </c>
      <c r="M379" s="41">
        <v>3.6447279999999999E-2</v>
      </c>
      <c r="N379" s="48">
        <f t="shared" si="59"/>
        <v>-5.3995970370370365E-3</v>
      </c>
      <c r="O379" s="48">
        <f t="shared" si="60"/>
        <v>-3.6447279999999999E-2</v>
      </c>
      <c r="P379" s="48">
        <f t="shared" si="61"/>
        <v>5.3995970370370365E-3</v>
      </c>
      <c r="Q379" s="48">
        <f t="shared" si="62"/>
        <v>3.6447279999999999E-2</v>
      </c>
      <c r="R379" s="48">
        <v>0</v>
      </c>
      <c r="S379" s="49">
        <v>100</v>
      </c>
      <c r="T379" s="34" t="s">
        <v>515</v>
      </c>
    </row>
    <row r="380" spans="1:20" ht="30" x14ac:dyDescent="0.25">
      <c r="A380" s="29" t="s">
        <v>32</v>
      </c>
      <c r="B380" s="35" t="s">
        <v>748</v>
      </c>
      <c r="C380" s="60" t="s">
        <v>485</v>
      </c>
      <c r="D380" s="41">
        <v>0</v>
      </c>
      <c r="E380" s="41">
        <v>0</v>
      </c>
      <c r="F380" s="41">
        <v>0</v>
      </c>
      <c r="G380" s="48">
        <v>0</v>
      </c>
      <c r="H380" s="41">
        <f t="shared" si="57"/>
        <v>0</v>
      </c>
      <c r="I380" s="48">
        <f t="shared" si="58"/>
        <v>0</v>
      </c>
      <c r="J380" s="48">
        <v>0</v>
      </c>
      <c r="K380" s="41">
        <v>0</v>
      </c>
      <c r="L380" s="48">
        <f t="shared" si="65"/>
        <v>2.2277632592592592E-2</v>
      </c>
      <c r="M380" s="41">
        <v>0.15037402</v>
      </c>
      <c r="N380" s="48">
        <f t="shared" si="59"/>
        <v>-2.2277632592592592E-2</v>
      </c>
      <c r="O380" s="48">
        <f t="shared" si="60"/>
        <v>-0.15037402</v>
      </c>
      <c r="P380" s="48">
        <f t="shared" si="61"/>
        <v>2.2277632592592592E-2</v>
      </c>
      <c r="Q380" s="48">
        <f t="shared" si="62"/>
        <v>0.15037402</v>
      </c>
      <c r="R380" s="48">
        <v>0</v>
      </c>
      <c r="S380" s="49">
        <v>100</v>
      </c>
      <c r="T380" s="34" t="s">
        <v>515</v>
      </c>
    </row>
    <row r="381" spans="1:20" ht="30" x14ac:dyDescent="0.25">
      <c r="A381" s="29" t="s">
        <v>32</v>
      </c>
      <c r="B381" s="35" t="s">
        <v>749</v>
      </c>
      <c r="C381" s="60" t="s">
        <v>486</v>
      </c>
      <c r="D381" s="41">
        <v>0</v>
      </c>
      <c r="E381" s="41">
        <v>0</v>
      </c>
      <c r="F381" s="41">
        <v>0</v>
      </c>
      <c r="G381" s="48">
        <v>0</v>
      </c>
      <c r="H381" s="41">
        <f t="shared" si="57"/>
        <v>0</v>
      </c>
      <c r="I381" s="48">
        <f t="shared" si="58"/>
        <v>0</v>
      </c>
      <c r="J381" s="48">
        <v>0</v>
      </c>
      <c r="K381" s="41">
        <v>0</v>
      </c>
      <c r="L381" s="48">
        <f t="shared" si="65"/>
        <v>7.8421294814814829E-2</v>
      </c>
      <c r="M381" s="41">
        <v>0.52934374000000006</v>
      </c>
      <c r="N381" s="48">
        <f t="shared" si="59"/>
        <v>-7.8421294814814829E-2</v>
      </c>
      <c r="O381" s="48">
        <f t="shared" si="60"/>
        <v>-0.52934374000000006</v>
      </c>
      <c r="P381" s="48">
        <f t="shared" si="61"/>
        <v>7.8421294814814829E-2</v>
      </c>
      <c r="Q381" s="48">
        <f t="shared" si="62"/>
        <v>0.52934374000000006</v>
      </c>
      <c r="R381" s="48">
        <v>0</v>
      </c>
      <c r="S381" s="49">
        <v>100</v>
      </c>
      <c r="T381" s="34" t="s">
        <v>515</v>
      </c>
    </row>
    <row r="382" spans="1:20" ht="30" x14ac:dyDescent="0.25">
      <c r="A382" s="29" t="s">
        <v>32</v>
      </c>
      <c r="B382" s="35" t="s">
        <v>750</v>
      </c>
      <c r="C382" s="60" t="s">
        <v>487</v>
      </c>
      <c r="D382" s="41">
        <v>0</v>
      </c>
      <c r="E382" s="41">
        <v>0</v>
      </c>
      <c r="F382" s="41">
        <v>0</v>
      </c>
      <c r="G382" s="48">
        <v>0</v>
      </c>
      <c r="H382" s="41">
        <f t="shared" si="57"/>
        <v>0</v>
      </c>
      <c r="I382" s="48">
        <f t="shared" si="58"/>
        <v>0</v>
      </c>
      <c r="J382" s="48">
        <v>0</v>
      </c>
      <c r="K382" s="41">
        <v>0</v>
      </c>
      <c r="L382" s="48">
        <f t="shared" si="65"/>
        <v>1.3378282962962963E-2</v>
      </c>
      <c r="M382" s="41">
        <v>9.0303410000000001E-2</v>
      </c>
      <c r="N382" s="48">
        <f t="shared" si="59"/>
        <v>-1.3378282962962963E-2</v>
      </c>
      <c r="O382" s="48">
        <f t="shared" si="60"/>
        <v>-9.0303410000000001E-2</v>
      </c>
      <c r="P382" s="48">
        <f t="shared" si="61"/>
        <v>1.3378282962962963E-2</v>
      </c>
      <c r="Q382" s="48">
        <f t="shared" si="62"/>
        <v>9.0303410000000001E-2</v>
      </c>
      <c r="R382" s="48">
        <v>0</v>
      </c>
      <c r="S382" s="49">
        <v>100</v>
      </c>
      <c r="T382" s="55" t="s">
        <v>520</v>
      </c>
    </row>
    <row r="383" spans="1:20" ht="45" x14ac:dyDescent="0.25">
      <c r="A383" s="29" t="s">
        <v>32</v>
      </c>
      <c r="B383" s="35" t="s">
        <v>471</v>
      </c>
      <c r="C383" s="60" t="s">
        <v>493</v>
      </c>
      <c r="D383" s="41">
        <v>0</v>
      </c>
      <c r="E383" s="41">
        <v>0</v>
      </c>
      <c r="F383" s="41">
        <v>0</v>
      </c>
      <c r="G383" s="48">
        <v>0</v>
      </c>
      <c r="H383" s="41">
        <f t="shared" si="57"/>
        <v>0</v>
      </c>
      <c r="I383" s="48">
        <f t="shared" si="58"/>
        <v>0</v>
      </c>
      <c r="J383" s="48">
        <v>0</v>
      </c>
      <c r="K383" s="41">
        <v>0</v>
      </c>
      <c r="L383" s="48">
        <f t="shared" si="65"/>
        <v>8.5603955555555566E-3</v>
      </c>
      <c r="M383" s="41">
        <v>5.7782670000000001E-2</v>
      </c>
      <c r="N383" s="48">
        <f t="shared" si="59"/>
        <v>-8.5603955555555566E-3</v>
      </c>
      <c r="O383" s="48">
        <f t="shared" si="60"/>
        <v>-5.7782670000000001E-2</v>
      </c>
      <c r="P383" s="48">
        <f t="shared" si="61"/>
        <v>8.5603955555555566E-3</v>
      </c>
      <c r="Q383" s="48">
        <f t="shared" si="62"/>
        <v>5.7782670000000001E-2</v>
      </c>
      <c r="R383" s="48">
        <v>0</v>
      </c>
      <c r="S383" s="49">
        <v>100</v>
      </c>
      <c r="T383" s="34" t="s">
        <v>803</v>
      </c>
    </row>
    <row r="384" spans="1:20" ht="30" x14ac:dyDescent="0.25">
      <c r="A384" s="29" t="s">
        <v>32</v>
      </c>
      <c r="B384" s="35" t="s">
        <v>472</v>
      </c>
      <c r="C384" s="60" t="s">
        <v>488</v>
      </c>
      <c r="D384" s="41">
        <v>0</v>
      </c>
      <c r="E384" s="41">
        <v>0</v>
      </c>
      <c r="F384" s="41">
        <v>0</v>
      </c>
      <c r="G384" s="48">
        <v>0</v>
      </c>
      <c r="H384" s="41">
        <f t="shared" si="57"/>
        <v>0</v>
      </c>
      <c r="I384" s="48">
        <f t="shared" si="58"/>
        <v>0</v>
      </c>
      <c r="J384" s="48">
        <v>0</v>
      </c>
      <c r="K384" s="41">
        <v>0</v>
      </c>
      <c r="L384" s="48">
        <f t="shared" si="65"/>
        <v>0.16792350370370371</v>
      </c>
      <c r="M384" s="41">
        <v>1.1334836500000001</v>
      </c>
      <c r="N384" s="48">
        <f t="shared" si="59"/>
        <v>-0.16792350370370371</v>
      </c>
      <c r="O384" s="48">
        <f t="shared" si="60"/>
        <v>-1.1334836500000001</v>
      </c>
      <c r="P384" s="48">
        <f t="shared" si="61"/>
        <v>0.16792350370370371</v>
      </c>
      <c r="Q384" s="48">
        <f t="shared" si="62"/>
        <v>1.1334836500000001</v>
      </c>
      <c r="R384" s="48">
        <v>0</v>
      </c>
      <c r="S384" s="49">
        <v>100</v>
      </c>
      <c r="T384" s="34" t="s">
        <v>515</v>
      </c>
    </row>
    <row r="385" spans="1:20" ht="30" x14ac:dyDescent="0.25">
      <c r="A385" s="29" t="s">
        <v>32</v>
      </c>
      <c r="B385" s="35" t="s">
        <v>751</v>
      </c>
      <c r="C385" s="60" t="s">
        <v>489</v>
      </c>
      <c r="D385" s="41">
        <v>0</v>
      </c>
      <c r="E385" s="41">
        <v>0</v>
      </c>
      <c r="F385" s="41">
        <v>0</v>
      </c>
      <c r="G385" s="48">
        <v>0</v>
      </c>
      <c r="H385" s="41">
        <f t="shared" si="57"/>
        <v>0</v>
      </c>
      <c r="I385" s="48">
        <f t="shared" si="58"/>
        <v>0</v>
      </c>
      <c r="J385" s="48">
        <v>0</v>
      </c>
      <c r="K385" s="41">
        <v>0</v>
      </c>
      <c r="L385" s="48">
        <f t="shared" si="65"/>
        <v>3.1468742222222228E-2</v>
      </c>
      <c r="M385" s="41">
        <v>0.21241401000000001</v>
      </c>
      <c r="N385" s="48">
        <f t="shared" si="59"/>
        <v>-3.1468742222222228E-2</v>
      </c>
      <c r="O385" s="48">
        <f t="shared" si="60"/>
        <v>-0.21241401000000001</v>
      </c>
      <c r="P385" s="48">
        <f t="shared" si="61"/>
        <v>3.1468742222222228E-2</v>
      </c>
      <c r="Q385" s="48">
        <f t="shared" si="62"/>
        <v>0.21241401000000001</v>
      </c>
      <c r="R385" s="48">
        <v>0</v>
      </c>
      <c r="S385" s="49">
        <v>100</v>
      </c>
      <c r="T385" s="34" t="s">
        <v>515</v>
      </c>
    </row>
    <row r="386" spans="1:20" ht="30" x14ac:dyDescent="0.25">
      <c r="A386" s="29" t="s">
        <v>32</v>
      </c>
      <c r="B386" s="35" t="s">
        <v>752</v>
      </c>
      <c r="C386" s="60" t="s">
        <v>490</v>
      </c>
      <c r="D386" s="41">
        <v>0</v>
      </c>
      <c r="E386" s="41">
        <v>0</v>
      </c>
      <c r="F386" s="41">
        <v>0</v>
      </c>
      <c r="G386" s="48">
        <v>0</v>
      </c>
      <c r="H386" s="41">
        <f t="shared" si="57"/>
        <v>0</v>
      </c>
      <c r="I386" s="48">
        <f t="shared" si="58"/>
        <v>0</v>
      </c>
      <c r="J386" s="48">
        <v>0</v>
      </c>
      <c r="K386" s="41">
        <v>0</v>
      </c>
      <c r="L386" s="48">
        <f t="shared" si="65"/>
        <v>8.4047925925925929E-2</v>
      </c>
      <c r="M386" s="41">
        <v>0.56732349999999998</v>
      </c>
      <c r="N386" s="48">
        <f t="shared" si="59"/>
        <v>-8.4047925925925929E-2</v>
      </c>
      <c r="O386" s="48">
        <f t="shared" si="60"/>
        <v>-0.56732349999999998</v>
      </c>
      <c r="P386" s="48">
        <f t="shared" si="61"/>
        <v>8.4047925925925929E-2</v>
      </c>
      <c r="Q386" s="48">
        <f t="shared" si="62"/>
        <v>0.56732349999999998</v>
      </c>
      <c r="R386" s="48">
        <v>0</v>
      </c>
      <c r="S386" s="49">
        <v>100</v>
      </c>
      <c r="T386" s="34" t="s">
        <v>515</v>
      </c>
    </row>
    <row r="387" spans="1:20" ht="30" x14ac:dyDescent="0.25">
      <c r="A387" s="29" t="s">
        <v>32</v>
      </c>
      <c r="B387" s="35" t="s">
        <v>753</v>
      </c>
      <c r="C387" s="60" t="s">
        <v>491</v>
      </c>
      <c r="D387" s="41">
        <v>0</v>
      </c>
      <c r="E387" s="41">
        <v>0</v>
      </c>
      <c r="F387" s="41">
        <v>0</v>
      </c>
      <c r="G387" s="48">
        <v>0</v>
      </c>
      <c r="H387" s="41">
        <f t="shared" si="57"/>
        <v>0</v>
      </c>
      <c r="I387" s="48">
        <f t="shared" si="58"/>
        <v>0</v>
      </c>
      <c r="J387" s="48">
        <v>0</v>
      </c>
      <c r="K387" s="41">
        <v>0</v>
      </c>
      <c r="L387" s="48">
        <f t="shared" si="65"/>
        <v>0.16848679259259261</v>
      </c>
      <c r="M387" s="41">
        <v>1.13728585</v>
      </c>
      <c r="N387" s="48">
        <f t="shared" si="59"/>
        <v>-0.16848679259259261</v>
      </c>
      <c r="O387" s="48">
        <f t="shared" si="60"/>
        <v>-1.13728585</v>
      </c>
      <c r="P387" s="48">
        <f t="shared" si="61"/>
        <v>0.16848679259259261</v>
      </c>
      <c r="Q387" s="48">
        <f t="shared" si="62"/>
        <v>1.13728585</v>
      </c>
      <c r="R387" s="48">
        <v>0</v>
      </c>
      <c r="S387" s="49">
        <v>100</v>
      </c>
      <c r="T387" s="34" t="s">
        <v>515</v>
      </c>
    </row>
    <row r="388" spans="1:20" ht="30" x14ac:dyDescent="0.25">
      <c r="A388" s="29" t="s">
        <v>32</v>
      </c>
      <c r="B388" s="35" t="s">
        <v>754</v>
      </c>
      <c r="C388" s="60" t="s">
        <v>492</v>
      </c>
      <c r="D388" s="41">
        <v>0</v>
      </c>
      <c r="E388" s="41">
        <v>0</v>
      </c>
      <c r="F388" s="41">
        <v>0</v>
      </c>
      <c r="G388" s="48">
        <v>0</v>
      </c>
      <c r="H388" s="41">
        <f t="shared" si="57"/>
        <v>0</v>
      </c>
      <c r="I388" s="48">
        <f t="shared" si="58"/>
        <v>0</v>
      </c>
      <c r="J388" s="48">
        <v>0</v>
      </c>
      <c r="K388" s="41">
        <v>0</v>
      </c>
      <c r="L388" s="48">
        <f t="shared" si="65"/>
        <v>0.18770749037037038</v>
      </c>
      <c r="M388" s="41">
        <v>1.26702556</v>
      </c>
      <c r="N388" s="48">
        <f t="shared" si="59"/>
        <v>-0.18770749037037038</v>
      </c>
      <c r="O388" s="48">
        <f t="shared" si="60"/>
        <v>-1.26702556</v>
      </c>
      <c r="P388" s="48">
        <f t="shared" si="61"/>
        <v>0.18770749037037038</v>
      </c>
      <c r="Q388" s="48">
        <f t="shared" si="62"/>
        <v>1.26702556</v>
      </c>
      <c r="R388" s="48">
        <v>0</v>
      </c>
      <c r="S388" s="49">
        <v>100</v>
      </c>
      <c r="T388" s="34" t="s">
        <v>515</v>
      </c>
    </row>
    <row r="389" spans="1:20" ht="30" x14ac:dyDescent="0.25">
      <c r="A389" s="29" t="s">
        <v>32</v>
      </c>
      <c r="B389" s="35" t="s">
        <v>755</v>
      </c>
      <c r="C389" s="60" t="s">
        <v>756</v>
      </c>
      <c r="D389" s="41">
        <v>0</v>
      </c>
      <c r="E389" s="41">
        <v>0</v>
      </c>
      <c r="F389" s="41">
        <v>0</v>
      </c>
      <c r="G389" s="48">
        <v>0</v>
      </c>
      <c r="H389" s="41">
        <f t="shared" si="57"/>
        <v>0</v>
      </c>
      <c r="I389" s="48">
        <f t="shared" si="58"/>
        <v>0</v>
      </c>
      <c r="J389" s="48">
        <v>0</v>
      </c>
      <c r="K389" s="41">
        <v>0</v>
      </c>
      <c r="L389" s="48">
        <f t="shared" si="65"/>
        <v>1.0138522962962962E-2</v>
      </c>
      <c r="M389" s="41">
        <v>6.8435029999999994E-2</v>
      </c>
      <c r="N389" s="48">
        <f t="shared" si="59"/>
        <v>-1.0138522962962962E-2</v>
      </c>
      <c r="O389" s="48">
        <f t="shared" si="60"/>
        <v>-6.8435029999999994E-2</v>
      </c>
      <c r="P389" s="48">
        <f t="shared" si="61"/>
        <v>1.0138522962962962E-2</v>
      </c>
      <c r="Q389" s="48">
        <f t="shared" si="62"/>
        <v>6.8435029999999994E-2</v>
      </c>
      <c r="R389" s="48">
        <v>0</v>
      </c>
      <c r="S389" s="49">
        <v>100</v>
      </c>
      <c r="T389" s="34" t="s">
        <v>515</v>
      </c>
    </row>
    <row r="390" spans="1:20" ht="30" x14ac:dyDescent="0.25">
      <c r="A390" s="29" t="s">
        <v>32</v>
      </c>
      <c r="B390" s="35" t="s">
        <v>757</v>
      </c>
      <c r="C390" s="60" t="s">
        <v>758</v>
      </c>
      <c r="D390" s="41">
        <v>0</v>
      </c>
      <c r="E390" s="41">
        <v>0</v>
      </c>
      <c r="F390" s="41">
        <v>0</v>
      </c>
      <c r="G390" s="48">
        <v>0</v>
      </c>
      <c r="H390" s="41">
        <f t="shared" si="57"/>
        <v>0</v>
      </c>
      <c r="I390" s="48">
        <f t="shared" si="58"/>
        <v>0</v>
      </c>
      <c r="J390" s="48">
        <v>0</v>
      </c>
      <c r="K390" s="41">
        <v>0</v>
      </c>
      <c r="L390" s="48">
        <f t="shared" si="65"/>
        <v>5.1928755555555551E-3</v>
      </c>
      <c r="M390" s="41">
        <v>3.5051909999999999E-2</v>
      </c>
      <c r="N390" s="48">
        <f t="shared" si="59"/>
        <v>-5.1928755555555551E-3</v>
      </c>
      <c r="O390" s="48">
        <f t="shared" si="60"/>
        <v>-3.5051909999999999E-2</v>
      </c>
      <c r="P390" s="48">
        <f t="shared" si="61"/>
        <v>5.1928755555555551E-3</v>
      </c>
      <c r="Q390" s="48">
        <f t="shared" si="62"/>
        <v>3.5051909999999999E-2</v>
      </c>
      <c r="R390" s="48">
        <v>0</v>
      </c>
      <c r="S390" s="49">
        <v>100</v>
      </c>
      <c r="T390" s="34" t="s">
        <v>515</v>
      </c>
    </row>
    <row r="391" spans="1:20" ht="45" x14ac:dyDescent="0.25">
      <c r="A391" s="29" t="s">
        <v>32</v>
      </c>
      <c r="B391" s="35" t="s">
        <v>759</v>
      </c>
      <c r="C391" s="60" t="s">
        <v>760</v>
      </c>
      <c r="D391" s="41">
        <v>0</v>
      </c>
      <c r="E391" s="41">
        <v>0</v>
      </c>
      <c r="F391" s="41">
        <v>0</v>
      </c>
      <c r="G391" s="48">
        <v>0</v>
      </c>
      <c r="H391" s="41">
        <f t="shared" si="57"/>
        <v>0</v>
      </c>
      <c r="I391" s="48">
        <f t="shared" si="58"/>
        <v>0</v>
      </c>
      <c r="J391" s="48">
        <v>0</v>
      </c>
      <c r="K391" s="41">
        <v>0</v>
      </c>
      <c r="L391" s="48">
        <f t="shared" si="65"/>
        <v>2.9984711111111111E-3</v>
      </c>
      <c r="M391" s="41">
        <v>2.0239679999999999E-2</v>
      </c>
      <c r="N391" s="48">
        <f t="shared" si="59"/>
        <v>-2.9984711111111111E-3</v>
      </c>
      <c r="O391" s="48">
        <f t="shared" si="60"/>
        <v>-2.0239679999999999E-2</v>
      </c>
      <c r="P391" s="48">
        <f t="shared" si="61"/>
        <v>2.9984711111111111E-3</v>
      </c>
      <c r="Q391" s="48">
        <f t="shared" si="62"/>
        <v>2.0239679999999999E-2</v>
      </c>
      <c r="R391" s="48">
        <v>0</v>
      </c>
      <c r="S391" s="49">
        <v>100</v>
      </c>
      <c r="T391" s="34" t="s">
        <v>515</v>
      </c>
    </row>
    <row r="392" spans="1:20" ht="45" x14ac:dyDescent="0.25">
      <c r="A392" s="29" t="s">
        <v>32</v>
      </c>
      <c r="B392" s="35" t="s">
        <v>761</v>
      </c>
      <c r="C392" s="60" t="s">
        <v>762</v>
      </c>
      <c r="D392" s="41">
        <v>0</v>
      </c>
      <c r="E392" s="41">
        <v>0</v>
      </c>
      <c r="F392" s="41">
        <v>0</v>
      </c>
      <c r="G392" s="48">
        <v>0</v>
      </c>
      <c r="H392" s="41">
        <f t="shared" si="57"/>
        <v>0</v>
      </c>
      <c r="I392" s="48">
        <f t="shared" si="58"/>
        <v>0</v>
      </c>
      <c r="J392" s="48">
        <v>0</v>
      </c>
      <c r="K392" s="41">
        <v>0</v>
      </c>
      <c r="L392" s="48">
        <f t="shared" si="65"/>
        <v>2.6482488888888885E-3</v>
      </c>
      <c r="M392" s="41">
        <v>1.7875679999999998E-2</v>
      </c>
      <c r="N392" s="48">
        <f t="shared" si="59"/>
        <v>-2.6482488888888885E-3</v>
      </c>
      <c r="O392" s="48">
        <f t="shared" si="60"/>
        <v>-1.7875679999999998E-2</v>
      </c>
      <c r="P392" s="48">
        <f t="shared" si="61"/>
        <v>2.6482488888888885E-3</v>
      </c>
      <c r="Q392" s="48">
        <f t="shared" si="62"/>
        <v>1.7875679999999998E-2</v>
      </c>
      <c r="R392" s="48">
        <v>0</v>
      </c>
      <c r="S392" s="49">
        <v>100</v>
      </c>
      <c r="T392" s="34" t="s">
        <v>515</v>
      </c>
    </row>
    <row r="393" spans="1:20" ht="45" x14ac:dyDescent="0.25">
      <c r="A393" s="29" t="s">
        <v>32</v>
      </c>
      <c r="B393" s="35" t="s">
        <v>763</v>
      </c>
      <c r="C393" s="60" t="s">
        <v>764</v>
      </c>
      <c r="D393" s="41">
        <v>0</v>
      </c>
      <c r="E393" s="41">
        <v>0</v>
      </c>
      <c r="F393" s="41">
        <v>0</v>
      </c>
      <c r="G393" s="48">
        <v>0</v>
      </c>
      <c r="H393" s="41">
        <f t="shared" si="57"/>
        <v>0</v>
      </c>
      <c r="I393" s="48">
        <f t="shared" si="58"/>
        <v>0</v>
      </c>
      <c r="J393" s="48">
        <v>0</v>
      </c>
      <c r="K393" s="41">
        <v>0</v>
      </c>
      <c r="L393" s="48">
        <f t="shared" si="65"/>
        <v>2.0724444444444445E-3</v>
      </c>
      <c r="M393" s="41">
        <v>1.3989000000000001E-2</v>
      </c>
      <c r="N393" s="48">
        <f t="shared" si="59"/>
        <v>-2.0724444444444445E-3</v>
      </c>
      <c r="O393" s="48">
        <f t="shared" si="60"/>
        <v>-1.3989000000000001E-2</v>
      </c>
      <c r="P393" s="48">
        <f t="shared" si="61"/>
        <v>2.0724444444444445E-3</v>
      </c>
      <c r="Q393" s="48">
        <f t="shared" si="62"/>
        <v>1.3989000000000001E-2</v>
      </c>
      <c r="R393" s="48">
        <v>0</v>
      </c>
      <c r="S393" s="49">
        <v>100</v>
      </c>
      <c r="T393" s="34" t="s">
        <v>515</v>
      </c>
    </row>
    <row r="394" spans="1:20" ht="30" x14ac:dyDescent="0.25">
      <c r="A394" s="29" t="s">
        <v>32</v>
      </c>
      <c r="B394" s="35" t="s">
        <v>765</v>
      </c>
      <c r="C394" s="60" t="s">
        <v>766</v>
      </c>
      <c r="D394" s="41">
        <v>0</v>
      </c>
      <c r="E394" s="41">
        <v>0</v>
      </c>
      <c r="F394" s="41">
        <v>0</v>
      </c>
      <c r="G394" s="48">
        <v>0</v>
      </c>
      <c r="H394" s="41">
        <f t="shared" si="57"/>
        <v>0</v>
      </c>
      <c r="I394" s="48">
        <f t="shared" si="58"/>
        <v>0</v>
      </c>
      <c r="J394" s="48">
        <v>0</v>
      </c>
      <c r="K394" s="41">
        <v>0</v>
      </c>
      <c r="L394" s="48">
        <f t="shared" si="65"/>
        <v>5.0990725925925918E-3</v>
      </c>
      <c r="M394" s="41">
        <v>3.4418739999999996E-2</v>
      </c>
      <c r="N394" s="48">
        <f t="shared" si="59"/>
        <v>-5.0990725925925918E-3</v>
      </c>
      <c r="O394" s="48">
        <f t="shared" si="60"/>
        <v>-3.4418739999999996E-2</v>
      </c>
      <c r="P394" s="48">
        <f t="shared" si="61"/>
        <v>5.0990725925925918E-3</v>
      </c>
      <c r="Q394" s="48">
        <f t="shared" si="62"/>
        <v>3.4418739999999996E-2</v>
      </c>
      <c r="R394" s="48">
        <v>0</v>
      </c>
      <c r="S394" s="49">
        <v>100</v>
      </c>
      <c r="T394" s="34" t="s">
        <v>515</v>
      </c>
    </row>
    <row r="395" spans="1:20" ht="30" x14ac:dyDescent="0.25">
      <c r="A395" s="29" t="s">
        <v>32</v>
      </c>
      <c r="B395" s="35" t="s">
        <v>767</v>
      </c>
      <c r="C395" s="60" t="s">
        <v>704</v>
      </c>
      <c r="D395" s="41">
        <v>0.11599</v>
      </c>
      <c r="E395" s="41">
        <v>0.87342000000000009</v>
      </c>
      <c r="F395" s="41">
        <v>0</v>
      </c>
      <c r="G395" s="48">
        <v>0</v>
      </c>
      <c r="H395" s="41">
        <f t="shared" si="57"/>
        <v>0.11599</v>
      </c>
      <c r="I395" s="48">
        <f t="shared" si="58"/>
        <v>0.87342000000000009</v>
      </c>
      <c r="J395" s="48">
        <v>0</v>
      </c>
      <c r="K395" s="41">
        <v>0.87342000000000009</v>
      </c>
      <c r="L395" s="48">
        <f>M395/7.78</f>
        <v>5.3809147814910016E-2</v>
      </c>
      <c r="M395" s="41">
        <v>0.41863516999999995</v>
      </c>
      <c r="N395" s="48">
        <f t="shared" si="59"/>
        <v>6.218085218508998E-2</v>
      </c>
      <c r="O395" s="48">
        <f t="shared" si="60"/>
        <v>0.45478483000000014</v>
      </c>
      <c r="P395" s="48">
        <f t="shared" si="61"/>
        <v>5.3809147814910016E-2</v>
      </c>
      <c r="Q395" s="48">
        <f t="shared" si="62"/>
        <v>-0.45478483000000014</v>
      </c>
      <c r="R395" s="48">
        <v>0</v>
      </c>
      <c r="S395" s="49">
        <f t="shared" si="63"/>
        <v>-52.069431659453656</v>
      </c>
      <c r="T395" s="34" t="s">
        <v>794</v>
      </c>
    </row>
    <row r="396" spans="1:20" ht="30" x14ac:dyDescent="0.25">
      <c r="A396" s="29" t="s">
        <v>32</v>
      </c>
      <c r="B396" s="35" t="s">
        <v>768</v>
      </c>
      <c r="C396" s="60" t="s">
        <v>769</v>
      </c>
      <c r="D396" s="41">
        <v>0.11599</v>
      </c>
      <c r="E396" s="41">
        <v>0.87342000000000009</v>
      </c>
      <c r="F396" s="41">
        <v>0</v>
      </c>
      <c r="G396" s="48">
        <v>0</v>
      </c>
      <c r="H396" s="41">
        <f t="shared" si="57"/>
        <v>0.11599</v>
      </c>
      <c r="I396" s="48">
        <f t="shared" si="58"/>
        <v>0.87342000000000009</v>
      </c>
      <c r="J396" s="48">
        <v>0</v>
      </c>
      <c r="K396" s="41">
        <v>0.87342000000000009</v>
      </c>
      <c r="L396" s="48">
        <f t="shared" ref="L396:L404" si="66">M396/7.78</f>
        <v>5.3437845758354752E-2</v>
      </c>
      <c r="M396" s="41">
        <v>0.41574643999999999</v>
      </c>
      <c r="N396" s="48">
        <f t="shared" si="59"/>
        <v>6.2552154241645244E-2</v>
      </c>
      <c r="O396" s="48">
        <f t="shared" si="60"/>
        <v>0.45767356000000009</v>
      </c>
      <c r="P396" s="48">
        <f t="shared" si="61"/>
        <v>5.3437845758354752E-2</v>
      </c>
      <c r="Q396" s="48">
        <f t="shared" si="62"/>
        <v>-0.45767356000000009</v>
      </c>
      <c r="R396" s="48">
        <v>0</v>
      </c>
      <c r="S396" s="49">
        <f t="shared" si="63"/>
        <v>-52.400169448833324</v>
      </c>
      <c r="T396" s="34" t="s">
        <v>794</v>
      </c>
    </row>
    <row r="397" spans="1:20" ht="30" x14ac:dyDescent="0.25">
      <c r="A397" s="29" t="s">
        <v>32</v>
      </c>
      <c r="B397" s="35" t="s">
        <v>770</v>
      </c>
      <c r="C397" s="60" t="s">
        <v>771</v>
      </c>
      <c r="D397" s="41">
        <v>0.11599</v>
      </c>
      <c r="E397" s="41">
        <v>0.87342000000000009</v>
      </c>
      <c r="F397" s="41">
        <v>0</v>
      </c>
      <c r="G397" s="48">
        <v>0</v>
      </c>
      <c r="H397" s="41">
        <f t="shared" si="57"/>
        <v>0.11599</v>
      </c>
      <c r="I397" s="48">
        <f t="shared" si="58"/>
        <v>0.87342000000000009</v>
      </c>
      <c r="J397" s="48">
        <v>0</v>
      </c>
      <c r="K397" s="41">
        <v>0.87342000000000009</v>
      </c>
      <c r="L397" s="48">
        <f t="shared" si="66"/>
        <v>6.0907358611825183E-2</v>
      </c>
      <c r="M397" s="41">
        <v>0.47385924999999995</v>
      </c>
      <c r="N397" s="48">
        <f t="shared" si="59"/>
        <v>5.5082641388174813E-2</v>
      </c>
      <c r="O397" s="48">
        <f t="shared" si="60"/>
        <v>0.39956075000000013</v>
      </c>
      <c r="P397" s="48">
        <f t="shared" si="61"/>
        <v>6.0907358611825183E-2</v>
      </c>
      <c r="Q397" s="48">
        <f t="shared" si="62"/>
        <v>-0.39956075000000013</v>
      </c>
      <c r="R397" s="48">
        <v>0</v>
      </c>
      <c r="S397" s="49">
        <f t="shared" si="63"/>
        <v>-45.746691168052031</v>
      </c>
      <c r="T397" s="34" t="s">
        <v>794</v>
      </c>
    </row>
    <row r="398" spans="1:20" ht="30" x14ac:dyDescent="0.25">
      <c r="A398" s="29" t="s">
        <v>32</v>
      </c>
      <c r="B398" s="35" t="s">
        <v>772</v>
      </c>
      <c r="C398" s="60" t="s">
        <v>773</v>
      </c>
      <c r="D398" s="41">
        <v>0.11599</v>
      </c>
      <c r="E398" s="41">
        <v>0.87342000000000009</v>
      </c>
      <c r="F398" s="41">
        <v>0</v>
      </c>
      <c r="G398" s="48">
        <v>0</v>
      </c>
      <c r="H398" s="41">
        <f t="shared" si="57"/>
        <v>0.11599</v>
      </c>
      <c r="I398" s="48">
        <f t="shared" si="58"/>
        <v>0.87342000000000009</v>
      </c>
      <c r="J398" s="48">
        <v>0</v>
      </c>
      <c r="K398" s="41">
        <v>0.87342000000000009</v>
      </c>
      <c r="L398" s="48">
        <f t="shared" si="66"/>
        <v>5.4437956298200509E-2</v>
      </c>
      <c r="M398" s="41">
        <v>0.4235273</v>
      </c>
      <c r="N398" s="48">
        <f t="shared" si="59"/>
        <v>6.1552043701799487E-2</v>
      </c>
      <c r="O398" s="48">
        <f t="shared" si="60"/>
        <v>0.44989270000000009</v>
      </c>
      <c r="P398" s="48">
        <f t="shared" si="61"/>
        <v>5.4437956298200509E-2</v>
      </c>
      <c r="Q398" s="48">
        <f t="shared" si="62"/>
        <v>-0.44989270000000009</v>
      </c>
      <c r="R398" s="48">
        <v>0</v>
      </c>
      <c r="S398" s="49">
        <f t="shared" si="63"/>
        <v>-51.509319685832708</v>
      </c>
      <c r="T398" s="34" t="s">
        <v>794</v>
      </c>
    </row>
    <row r="399" spans="1:20" ht="30" x14ac:dyDescent="0.25">
      <c r="A399" s="29" t="s">
        <v>32</v>
      </c>
      <c r="B399" s="35" t="s">
        <v>774</v>
      </c>
      <c r="C399" s="60" t="s">
        <v>775</v>
      </c>
      <c r="D399" s="41">
        <v>0.11599</v>
      </c>
      <c r="E399" s="41">
        <v>0.87342000000000009</v>
      </c>
      <c r="F399" s="41">
        <v>0</v>
      </c>
      <c r="G399" s="48">
        <v>0</v>
      </c>
      <c r="H399" s="41">
        <f t="shared" si="57"/>
        <v>0.11599</v>
      </c>
      <c r="I399" s="48">
        <f t="shared" si="58"/>
        <v>0.87342000000000009</v>
      </c>
      <c r="J399" s="48">
        <v>0</v>
      </c>
      <c r="K399" s="41">
        <v>0.87342000000000009</v>
      </c>
      <c r="L399" s="48">
        <f t="shared" si="66"/>
        <v>6.652127506426736E-2</v>
      </c>
      <c r="M399" s="41">
        <v>0.51753552000000003</v>
      </c>
      <c r="N399" s="48">
        <f t="shared" si="59"/>
        <v>4.9468724935732636E-2</v>
      </c>
      <c r="O399" s="48">
        <f t="shared" si="60"/>
        <v>0.35588448000000006</v>
      </c>
      <c r="P399" s="48">
        <f t="shared" si="61"/>
        <v>6.652127506426736E-2</v>
      </c>
      <c r="Q399" s="48">
        <f t="shared" si="62"/>
        <v>-0.35588448000000006</v>
      </c>
      <c r="R399" s="48">
        <v>0</v>
      </c>
      <c r="S399" s="49">
        <f t="shared" si="63"/>
        <v>-40.746087792814457</v>
      </c>
      <c r="T399" s="34" t="s">
        <v>794</v>
      </c>
    </row>
    <row r="400" spans="1:20" ht="30" x14ac:dyDescent="0.25">
      <c r="A400" s="29" t="s">
        <v>32</v>
      </c>
      <c r="B400" s="35" t="s">
        <v>776</v>
      </c>
      <c r="C400" s="60" t="s">
        <v>777</v>
      </c>
      <c r="D400" s="41">
        <v>0.11599</v>
      </c>
      <c r="E400" s="41">
        <v>0.87342000000000009</v>
      </c>
      <c r="F400" s="41">
        <v>0</v>
      </c>
      <c r="G400" s="48">
        <v>0</v>
      </c>
      <c r="H400" s="41">
        <f t="shared" si="57"/>
        <v>0.11599</v>
      </c>
      <c r="I400" s="48">
        <f t="shared" si="58"/>
        <v>0.87342000000000009</v>
      </c>
      <c r="J400" s="48">
        <v>0</v>
      </c>
      <c r="K400" s="41">
        <v>0.87342000000000009</v>
      </c>
      <c r="L400" s="48">
        <f t="shared" si="66"/>
        <v>5.5530759640102824E-2</v>
      </c>
      <c r="M400" s="41">
        <v>0.43202931</v>
      </c>
      <c r="N400" s="48">
        <f t="shared" si="59"/>
        <v>6.0459240359897172E-2</v>
      </c>
      <c r="O400" s="48">
        <f t="shared" si="60"/>
        <v>0.44139069000000009</v>
      </c>
      <c r="P400" s="48">
        <f t="shared" si="61"/>
        <v>5.5530759640102824E-2</v>
      </c>
      <c r="Q400" s="48">
        <f t="shared" si="62"/>
        <v>-0.44139069000000009</v>
      </c>
      <c r="R400" s="48">
        <v>0</v>
      </c>
      <c r="S400" s="49">
        <f t="shared" si="63"/>
        <v>-50.535903688946902</v>
      </c>
      <c r="T400" s="34" t="s">
        <v>794</v>
      </c>
    </row>
    <row r="401" spans="1:23" ht="30" x14ac:dyDescent="0.25">
      <c r="A401" s="29" t="s">
        <v>32</v>
      </c>
      <c r="B401" s="35" t="s">
        <v>778</v>
      </c>
      <c r="C401" s="60" t="s">
        <v>779</v>
      </c>
      <c r="D401" s="41">
        <v>0.11599</v>
      </c>
      <c r="E401" s="41">
        <v>0.87342000000000009</v>
      </c>
      <c r="F401" s="41">
        <v>0</v>
      </c>
      <c r="G401" s="48">
        <v>0</v>
      </c>
      <c r="H401" s="41">
        <f t="shared" si="57"/>
        <v>0.11599</v>
      </c>
      <c r="I401" s="48">
        <f t="shared" si="58"/>
        <v>0.87342000000000009</v>
      </c>
      <c r="J401" s="48">
        <v>0</v>
      </c>
      <c r="K401" s="41">
        <v>0.87342000000000009</v>
      </c>
      <c r="L401" s="48">
        <f t="shared" si="66"/>
        <v>5.8906566838046272E-2</v>
      </c>
      <c r="M401" s="41">
        <v>0.45829309000000001</v>
      </c>
      <c r="N401" s="48">
        <f t="shared" si="59"/>
        <v>5.7083433161953724E-2</v>
      </c>
      <c r="O401" s="48">
        <f t="shared" si="60"/>
        <v>0.41512691000000007</v>
      </c>
      <c r="P401" s="48">
        <f t="shared" si="61"/>
        <v>5.8906566838046272E-2</v>
      </c>
      <c r="Q401" s="48">
        <f t="shared" si="62"/>
        <v>-0.41512691000000007</v>
      </c>
      <c r="R401" s="48">
        <v>0</v>
      </c>
      <c r="S401" s="49">
        <f t="shared" si="63"/>
        <v>-47.528899040553227</v>
      </c>
      <c r="T401" s="34" t="s">
        <v>794</v>
      </c>
    </row>
    <row r="402" spans="1:23" ht="30" x14ac:dyDescent="0.25">
      <c r="A402" s="29" t="s">
        <v>32</v>
      </c>
      <c r="B402" s="35" t="s">
        <v>780</v>
      </c>
      <c r="C402" s="60" t="s">
        <v>781</v>
      </c>
      <c r="D402" s="41">
        <v>0.11599</v>
      </c>
      <c r="E402" s="41">
        <v>0.87342000000000009</v>
      </c>
      <c r="F402" s="41">
        <v>0</v>
      </c>
      <c r="G402" s="48">
        <v>0</v>
      </c>
      <c r="H402" s="41">
        <f t="shared" si="57"/>
        <v>0.11599</v>
      </c>
      <c r="I402" s="48">
        <f t="shared" si="58"/>
        <v>0.87342000000000009</v>
      </c>
      <c r="J402" s="48">
        <v>0</v>
      </c>
      <c r="K402" s="41">
        <v>0.87342000000000009</v>
      </c>
      <c r="L402" s="48">
        <f t="shared" si="66"/>
        <v>5.9190428020565553E-2</v>
      </c>
      <c r="M402" s="41">
        <v>0.46050152999999999</v>
      </c>
      <c r="N402" s="48">
        <f t="shared" si="59"/>
        <v>5.6799571979434443E-2</v>
      </c>
      <c r="O402" s="48">
        <f t="shared" si="60"/>
        <v>0.41291847000000009</v>
      </c>
      <c r="P402" s="48">
        <f t="shared" si="61"/>
        <v>5.9190428020565553E-2</v>
      </c>
      <c r="Q402" s="48">
        <f t="shared" si="62"/>
        <v>-0.41291847000000009</v>
      </c>
      <c r="R402" s="48">
        <v>0</v>
      </c>
      <c r="S402" s="49">
        <f t="shared" si="63"/>
        <v>-47.276049323349596</v>
      </c>
      <c r="T402" s="34" t="s">
        <v>794</v>
      </c>
    </row>
    <row r="403" spans="1:23" ht="30" x14ac:dyDescent="0.25">
      <c r="A403" s="29" t="s">
        <v>32</v>
      </c>
      <c r="B403" s="35" t="s">
        <v>782</v>
      </c>
      <c r="C403" s="60" t="s">
        <v>783</v>
      </c>
      <c r="D403" s="41">
        <v>0.11599</v>
      </c>
      <c r="E403" s="41">
        <v>0.87342000000000009</v>
      </c>
      <c r="F403" s="41">
        <v>0</v>
      </c>
      <c r="G403" s="48">
        <v>0</v>
      </c>
      <c r="H403" s="41">
        <f t="shared" si="57"/>
        <v>0.11599</v>
      </c>
      <c r="I403" s="48">
        <f t="shared" si="58"/>
        <v>0.87342000000000009</v>
      </c>
      <c r="J403" s="48">
        <v>0</v>
      </c>
      <c r="K403" s="41">
        <v>0.87342000000000009</v>
      </c>
      <c r="L403" s="48">
        <f t="shared" si="66"/>
        <v>5.3137245501285346E-2</v>
      </c>
      <c r="M403" s="41">
        <v>0.41340777000000001</v>
      </c>
      <c r="N403" s="48">
        <f t="shared" si="59"/>
        <v>6.285275449871465E-2</v>
      </c>
      <c r="O403" s="48">
        <f t="shared" si="60"/>
        <v>0.46001223000000008</v>
      </c>
      <c r="P403" s="48">
        <f t="shared" si="61"/>
        <v>5.3137245501285346E-2</v>
      </c>
      <c r="Q403" s="48">
        <f t="shared" si="62"/>
        <v>-0.46001223000000008</v>
      </c>
      <c r="R403" s="48">
        <v>0</v>
      </c>
      <c r="S403" s="49">
        <f t="shared" si="63"/>
        <v>-52.667929518444737</v>
      </c>
      <c r="T403" s="34" t="s">
        <v>794</v>
      </c>
    </row>
    <row r="404" spans="1:23" ht="30" x14ac:dyDescent="0.25">
      <c r="A404" s="29" t="s">
        <v>32</v>
      </c>
      <c r="B404" s="35" t="s">
        <v>784</v>
      </c>
      <c r="C404" s="60" t="s">
        <v>785</v>
      </c>
      <c r="D404" s="41">
        <v>0.11599</v>
      </c>
      <c r="E404" s="41">
        <v>0.87342000000000009</v>
      </c>
      <c r="F404" s="41">
        <v>0</v>
      </c>
      <c r="G404" s="48">
        <v>0</v>
      </c>
      <c r="H404" s="41">
        <f t="shared" ref="H404:H409" si="67">D404-F404</f>
        <v>0.11599</v>
      </c>
      <c r="I404" s="48">
        <f t="shared" ref="I404:I409" si="68">E404-G404</f>
        <v>0.87342000000000009</v>
      </c>
      <c r="J404" s="48">
        <v>0</v>
      </c>
      <c r="K404" s="41">
        <v>0.87342000000000009</v>
      </c>
      <c r="L404" s="48">
        <f t="shared" si="66"/>
        <v>7.8475579691516709E-2</v>
      </c>
      <c r="M404" s="41">
        <v>0.61054001000000002</v>
      </c>
      <c r="N404" s="48">
        <f t="shared" si="59"/>
        <v>3.7514420308483287E-2</v>
      </c>
      <c r="O404" s="48">
        <f t="shared" si="60"/>
        <v>0.26287999000000006</v>
      </c>
      <c r="P404" s="48">
        <f t="shared" si="61"/>
        <v>7.8475579691516709E-2</v>
      </c>
      <c r="Q404" s="48">
        <f t="shared" si="62"/>
        <v>-0.26287999000000006</v>
      </c>
      <c r="R404" s="48">
        <v>0</v>
      </c>
      <c r="S404" s="49">
        <f t="shared" si="63"/>
        <v>-30.097775411600381</v>
      </c>
      <c r="T404" s="34" t="s">
        <v>794</v>
      </c>
    </row>
    <row r="405" spans="1:23" ht="42.75" x14ac:dyDescent="0.25">
      <c r="A405" s="14" t="s">
        <v>34</v>
      </c>
      <c r="B405" s="15" t="s">
        <v>112</v>
      </c>
      <c r="C405" s="16" t="s">
        <v>48</v>
      </c>
      <c r="D405" s="30">
        <v>0</v>
      </c>
      <c r="E405" s="30">
        <v>0</v>
      </c>
      <c r="F405" s="30">
        <v>0</v>
      </c>
      <c r="G405" s="30">
        <v>0</v>
      </c>
      <c r="H405" s="30">
        <f t="shared" si="67"/>
        <v>0</v>
      </c>
      <c r="I405" s="31">
        <f t="shared" si="68"/>
        <v>0</v>
      </c>
      <c r="J405" s="31">
        <v>0</v>
      </c>
      <c r="K405" s="30">
        <v>0</v>
      </c>
      <c r="L405" s="31">
        <v>0</v>
      </c>
      <c r="M405" s="30">
        <v>0</v>
      </c>
      <c r="N405" s="31">
        <f t="shared" ref="N405:N409" si="69">H405-L405</f>
        <v>0</v>
      </c>
      <c r="O405" s="31">
        <f t="shared" ref="O405:O409" si="70">I405-M405</f>
        <v>0</v>
      </c>
      <c r="P405" s="31">
        <f t="shared" ref="P405:P409" si="71">L405-J405</f>
        <v>0</v>
      </c>
      <c r="Q405" s="31">
        <f t="shared" ref="Q405:Q409" si="72">M405-K405</f>
        <v>0</v>
      </c>
      <c r="R405" s="31">
        <v>0</v>
      </c>
      <c r="S405" s="46">
        <v>0</v>
      </c>
      <c r="T405" s="54" t="s">
        <v>495</v>
      </c>
    </row>
    <row r="406" spans="1:23" ht="28.5" x14ac:dyDescent="0.25">
      <c r="A406" s="14" t="s">
        <v>35</v>
      </c>
      <c r="B406" s="15" t="s">
        <v>113</v>
      </c>
      <c r="C406" s="16" t="s">
        <v>48</v>
      </c>
      <c r="D406" s="30">
        <f>SUM(D407:D409)</f>
        <v>3.7164583333333328</v>
      </c>
      <c r="E406" s="30">
        <v>45.364349000000004</v>
      </c>
      <c r="F406" s="30">
        <v>0</v>
      </c>
      <c r="G406" s="30">
        <f>SUM(G407:G409)</f>
        <v>0</v>
      </c>
      <c r="H406" s="30">
        <f t="shared" si="67"/>
        <v>3.7164583333333328</v>
      </c>
      <c r="I406" s="31">
        <f t="shared" si="68"/>
        <v>45.364349000000004</v>
      </c>
      <c r="J406" s="31">
        <v>0</v>
      </c>
      <c r="K406" s="30">
        <v>45.364349000000004</v>
      </c>
      <c r="L406" s="31">
        <f>SUM(L407:L409)</f>
        <v>0</v>
      </c>
      <c r="M406" s="31">
        <f>SUM(M407:M409)</f>
        <v>47.472707459999995</v>
      </c>
      <c r="N406" s="31">
        <f t="shared" si="69"/>
        <v>3.7164583333333328</v>
      </c>
      <c r="O406" s="31">
        <f t="shared" si="70"/>
        <v>-2.1083584599999909</v>
      </c>
      <c r="P406" s="31">
        <f t="shared" si="71"/>
        <v>0</v>
      </c>
      <c r="Q406" s="31">
        <f t="shared" si="72"/>
        <v>2.1083584599999909</v>
      </c>
      <c r="R406" s="31">
        <v>0</v>
      </c>
      <c r="S406" s="46">
        <f t="shared" ref="S406:S409" si="73">Q406/K406*100</f>
        <v>4.6476109686925975</v>
      </c>
      <c r="T406" s="54" t="s">
        <v>495</v>
      </c>
    </row>
    <row r="407" spans="1:23" ht="90" x14ac:dyDescent="0.25">
      <c r="A407" s="20" t="s">
        <v>35</v>
      </c>
      <c r="B407" s="26" t="s">
        <v>792</v>
      </c>
      <c r="C407" s="22" t="s">
        <v>793</v>
      </c>
      <c r="D407" s="41">
        <v>0</v>
      </c>
      <c r="E407" s="41">
        <v>0</v>
      </c>
      <c r="F407" s="41">
        <v>0</v>
      </c>
      <c r="G407" s="48">
        <v>0</v>
      </c>
      <c r="H407" s="41">
        <f t="shared" si="67"/>
        <v>0</v>
      </c>
      <c r="I407" s="48">
        <f t="shared" si="68"/>
        <v>0</v>
      </c>
      <c r="J407" s="48">
        <v>0</v>
      </c>
      <c r="K407" s="41">
        <v>0</v>
      </c>
      <c r="L407" s="48">
        <v>0</v>
      </c>
      <c r="M407" s="41">
        <v>8.3013000599999991</v>
      </c>
      <c r="N407" s="48">
        <f t="shared" si="69"/>
        <v>0</v>
      </c>
      <c r="O407" s="48">
        <f t="shared" si="70"/>
        <v>-8.3013000599999991</v>
      </c>
      <c r="P407" s="48">
        <f t="shared" si="71"/>
        <v>0</v>
      </c>
      <c r="Q407" s="48">
        <f t="shared" si="72"/>
        <v>8.3013000599999991</v>
      </c>
      <c r="R407" s="48">
        <v>0</v>
      </c>
      <c r="S407" s="49">
        <v>100</v>
      </c>
      <c r="T407" s="34" t="s">
        <v>804</v>
      </c>
    </row>
    <row r="408" spans="1:23" ht="210" x14ac:dyDescent="0.25">
      <c r="A408" s="17" t="s">
        <v>35</v>
      </c>
      <c r="B408" s="18" t="s">
        <v>786</v>
      </c>
      <c r="C408" s="19" t="s">
        <v>244</v>
      </c>
      <c r="D408" s="41">
        <v>0.33124193548387093</v>
      </c>
      <c r="E408" s="41">
        <v>1.7594400000000001</v>
      </c>
      <c r="F408" s="41">
        <v>0</v>
      </c>
      <c r="G408" s="48">
        <v>0</v>
      </c>
      <c r="H408" s="41">
        <f t="shared" si="67"/>
        <v>0.33124193548387093</v>
      </c>
      <c r="I408" s="48">
        <f t="shared" si="68"/>
        <v>1.7594400000000001</v>
      </c>
      <c r="J408" s="48">
        <v>0</v>
      </c>
      <c r="K408" s="41">
        <v>1.7594400000000001</v>
      </c>
      <c r="L408" s="48">
        <v>0</v>
      </c>
      <c r="M408" s="41">
        <v>1.58264385</v>
      </c>
      <c r="N408" s="48">
        <f t="shared" si="69"/>
        <v>0.33124193548387093</v>
      </c>
      <c r="O408" s="48">
        <f t="shared" si="70"/>
        <v>0.17679615000000015</v>
      </c>
      <c r="P408" s="48">
        <f t="shared" si="71"/>
        <v>0</v>
      </c>
      <c r="Q408" s="48">
        <f t="shared" si="72"/>
        <v>-0.17679615000000015</v>
      </c>
      <c r="R408" s="48">
        <v>0</v>
      </c>
      <c r="S408" s="49">
        <f t="shared" si="73"/>
        <v>-10.048433024144055</v>
      </c>
      <c r="T408" s="35" t="s">
        <v>805</v>
      </c>
    </row>
    <row r="409" spans="1:23" ht="270" x14ac:dyDescent="0.25">
      <c r="A409" s="17" t="s">
        <v>35</v>
      </c>
      <c r="B409" s="18" t="s">
        <v>787</v>
      </c>
      <c r="C409" s="19" t="s">
        <v>245</v>
      </c>
      <c r="D409" s="41">
        <v>3.385216397849462</v>
      </c>
      <c r="E409" s="41">
        <v>43.604908999999999</v>
      </c>
      <c r="F409" s="41">
        <v>0</v>
      </c>
      <c r="G409" s="48">
        <v>0</v>
      </c>
      <c r="H409" s="41">
        <f t="shared" si="67"/>
        <v>3.385216397849462</v>
      </c>
      <c r="I409" s="48">
        <f t="shared" si="68"/>
        <v>43.604908999999999</v>
      </c>
      <c r="J409" s="48">
        <v>0</v>
      </c>
      <c r="K409" s="41">
        <v>43.604908999999999</v>
      </c>
      <c r="L409" s="48">
        <v>0</v>
      </c>
      <c r="M409" s="41">
        <v>37.588763549999996</v>
      </c>
      <c r="N409" s="48">
        <f t="shared" si="69"/>
        <v>3.385216397849462</v>
      </c>
      <c r="O409" s="48">
        <f t="shared" si="70"/>
        <v>6.0161454500000033</v>
      </c>
      <c r="P409" s="48">
        <f t="shared" si="71"/>
        <v>0</v>
      </c>
      <c r="Q409" s="48">
        <f t="shared" si="72"/>
        <v>-6.0161454500000033</v>
      </c>
      <c r="R409" s="48">
        <v>0</v>
      </c>
      <c r="S409" s="49">
        <f t="shared" si="73"/>
        <v>-13.796945316409223</v>
      </c>
      <c r="T409" s="35" t="s">
        <v>806</v>
      </c>
    </row>
    <row r="412" spans="1:23" ht="45" customHeight="1" x14ac:dyDescent="0.25">
      <c r="A412" s="73" t="s">
        <v>41</v>
      </c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13"/>
      <c r="V412" s="13"/>
      <c r="W412" s="13"/>
    </row>
  </sheetData>
  <customSheetViews>
    <customSheetView guid="{500C2F4F-1743-499A-A051-20565DBF52B2}" scale="70" showPageBreaks="1" printArea="1" view="pageBreakPreview">
      <selection activeCell="C32" sqref="C32"/>
      <colBreaks count="2" manualBreakCount="2">
        <brk id="9" max="22" man="1"/>
        <brk id="32" max="102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4">
    <mergeCell ref="A15:A18"/>
    <mergeCell ref="B15:B18"/>
    <mergeCell ref="A412:T412"/>
    <mergeCell ref="A4:T4"/>
    <mergeCell ref="A14:T14"/>
    <mergeCell ref="A13:T13"/>
    <mergeCell ref="A8:T8"/>
    <mergeCell ref="A5:T5"/>
    <mergeCell ref="A7:T7"/>
    <mergeCell ref="A10:T10"/>
    <mergeCell ref="A12:T12"/>
    <mergeCell ref="C15:C18"/>
    <mergeCell ref="D15:D18"/>
    <mergeCell ref="N15:O17"/>
    <mergeCell ref="H15:I17"/>
    <mergeCell ref="P15:S16"/>
    <mergeCell ref="T15:T18"/>
    <mergeCell ref="P17:Q17"/>
    <mergeCell ref="R17:S17"/>
    <mergeCell ref="E15:E18"/>
    <mergeCell ref="J15:M16"/>
    <mergeCell ref="J17:K17"/>
    <mergeCell ref="L17:M17"/>
    <mergeCell ref="F15:G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  <colBreaks count="2" manualBreakCount="2">
    <brk id="9" max="22" man="1"/>
    <brk id="29" max="10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2019-03-22T05:37:05Z</dcterms:modified>
</cp:coreProperties>
</file>