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Приказ № 320 ( 2020)\Осипов 9 мес 2020 — откор 11.11.2020\"/>
    </mc:Choice>
  </mc:AlternateContent>
  <xr:revisionPtr revIDLastSave="0" documentId="13_ncr:1_{956BB8F1-B282-4613-B30F-77889A3F7D4F}" xr6:coauthVersionLast="45" xr6:coauthVersionMax="45" xr10:uidLastSave="{00000000-0000-0000-0000-000000000000}"/>
  <bookViews>
    <workbookView xWindow="-120" yWindow="-120" windowWidth="29040" windowHeight="15840" tabRatio="796" xr2:uid="{00000000-000D-0000-FFFF-FFFF00000000}"/>
  </bookViews>
  <sheets>
    <sheet name="10квФ " sheetId="11" r:id="rId1"/>
  </sheets>
  <definedNames>
    <definedName name="_xlnm._FilterDatabase" localSheetId="0" hidden="1">'10квФ '!$A$16:$BR$265</definedName>
    <definedName name="Z_500C2F4F_1743_499A_A051_20565DBF52B2_.wvu.PrintArea" localSheetId="0" hidden="1">'10квФ '!$A$1:$T$16</definedName>
    <definedName name="_xlnm.Print_Area" localSheetId="0">'10квФ '!$A$1:$T$16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132" i="11" l="1"/>
  <c r="R133" i="11"/>
  <c r="R134" i="11"/>
  <c r="S18" i="11"/>
  <c r="S19" i="11"/>
  <c r="S21" i="11"/>
  <c r="S23" i="11"/>
  <c r="S24" i="11"/>
  <c r="S25" i="11"/>
  <c r="S26" i="11"/>
  <c r="S27" i="11"/>
  <c r="S28" i="11"/>
  <c r="S29" i="11"/>
  <c r="S30" i="11"/>
  <c r="S109" i="11"/>
  <c r="S111" i="11"/>
  <c r="S112" i="11"/>
  <c r="S113" i="11"/>
  <c r="S114" i="11"/>
  <c r="S122" i="11"/>
  <c r="S123" i="11"/>
  <c r="S124" i="11"/>
  <c r="S125" i="11"/>
  <c r="S126" i="11"/>
  <c r="S127" i="11"/>
  <c r="S128" i="11"/>
  <c r="S129" i="11"/>
  <c r="S130" i="11"/>
  <c r="S131" i="11"/>
  <c r="S135" i="11"/>
  <c r="S136" i="11"/>
  <c r="S137" i="11"/>
  <c r="S138" i="11"/>
  <c r="S139" i="11"/>
  <c r="S140" i="11"/>
  <c r="S141" i="11"/>
  <c r="S142" i="11"/>
  <c r="S143" i="11"/>
  <c r="S144" i="11"/>
  <c r="S145" i="11"/>
  <c r="S146" i="11"/>
  <c r="S147" i="11"/>
  <c r="S148" i="11"/>
  <c r="S149" i="11"/>
  <c r="S150" i="11"/>
  <c r="S151" i="11"/>
  <c r="S152" i="11"/>
  <c r="S154" i="11"/>
  <c r="S155" i="11"/>
  <c r="S156" i="11"/>
  <c r="S157" i="11"/>
  <c r="S158" i="11"/>
  <c r="S159" i="11"/>
  <c r="S160" i="11"/>
  <c r="S161" i="11"/>
  <c r="S162" i="11"/>
  <c r="S163" i="11"/>
  <c r="S164" i="11"/>
  <c r="S165" i="11"/>
  <c r="S166" i="11"/>
  <c r="S167" i="11"/>
  <c r="S168" i="11"/>
  <c r="S169" i="11"/>
  <c r="S170" i="11"/>
  <c r="S171" i="11"/>
  <c r="S172" i="11"/>
  <c r="S173" i="11"/>
  <c r="S174" i="11"/>
  <c r="S175" i="11"/>
  <c r="S176" i="11"/>
  <c r="S177" i="11"/>
  <c r="S178" i="11"/>
  <c r="S179" i="11"/>
  <c r="S180" i="11"/>
  <c r="S181" i="11"/>
  <c r="S182" i="11"/>
  <c r="S183" i="11"/>
  <c r="S184" i="11"/>
  <c r="S213" i="11"/>
  <c r="S215" i="11"/>
  <c r="S216" i="11"/>
  <c r="S224" i="11"/>
  <c r="S225" i="11"/>
  <c r="S226" i="11"/>
  <c r="S227" i="11"/>
  <c r="S228" i="11"/>
  <c r="S229" i="11"/>
  <c r="S230" i="11"/>
  <c r="S231" i="11"/>
  <c r="S232" i="11"/>
  <c r="S233" i="11"/>
  <c r="S234" i="11"/>
  <c r="S235" i="11"/>
  <c r="S245" i="11"/>
  <c r="S246" i="11"/>
  <c r="S262" i="11"/>
  <c r="S263" i="11"/>
  <c r="S264" i="11"/>
  <c r="S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0" i="11"/>
  <c r="R111" i="11"/>
  <c r="R112" i="11"/>
  <c r="R113" i="11"/>
  <c r="R114" i="11"/>
  <c r="R115" i="11"/>
  <c r="R116" i="11"/>
  <c r="R117" i="11"/>
  <c r="R118" i="11"/>
  <c r="R119" i="11"/>
  <c r="R120" i="11"/>
  <c r="R121" i="11"/>
  <c r="R122" i="11"/>
  <c r="R123" i="11"/>
  <c r="R124" i="11"/>
  <c r="R125" i="11"/>
  <c r="R126" i="11"/>
  <c r="R127" i="11"/>
  <c r="R128" i="11"/>
  <c r="R129" i="11"/>
  <c r="R130" i="11"/>
  <c r="R131" i="11"/>
  <c r="R135" i="11"/>
  <c r="R136" i="11"/>
  <c r="R137" i="11"/>
  <c r="R138" i="11"/>
  <c r="R139" i="11"/>
  <c r="R140" i="11"/>
  <c r="R141" i="11"/>
  <c r="R142" i="11"/>
  <c r="R143" i="11"/>
  <c r="R144" i="11"/>
  <c r="R145" i="11"/>
  <c r="R146" i="11"/>
  <c r="R147" i="11"/>
  <c r="R148" i="11"/>
  <c r="R149" i="11"/>
  <c r="R150" i="11"/>
  <c r="R151" i="11"/>
  <c r="R152" i="11"/>
  <c r="R153" i="11"/>
  <c r="R154" i="11"/>
  <c r="R155" i="11"/>
  <c r="R156" i="11"/>
  <c r="R157" i="11"/>
  <c r="R158" i="11"/>
  <c r="R159" i="11"/>
  <c r="R160" i="11"/>
  <c r="R161" i="11"/>
  <c r="R162" i="11"/>
  <c r="R163" i="11"/>
  <c r="R164" i="11"/>
  <c r="R165" i="11"/>
  <c r="R166" i="11"/>
  <c r="R167" i="11"/>
  <c r="R168" i="11"/>
  <c r="R169" i="11"/>
  <c r="R170" i="11"/>
  <c r="R171" i="11"/>
  <c r="R172" i="11"/>
  <c r="R173" i="11"/>
  <c r="R174" i="11"/>
  <c r="R175" i="11"/>
  <c r="R176" i="11"/>
  <c r="R177" i="11"/>
  <c r="R178" i="11"/>
  <c r="R179" i="11"/>
  <c r="R180" i="11"/>
  <c r="R181" i="11"/>
  <c r="R182" i="11"/>
  <c r="R183" i="11"/>
  <c r="R184" i="11"/>
  <c r="R185" i="11"/>
  <c r="R186" i="11"/>
  <c r="R187" i="11"/>
  <c r="R188" i="11"/>
  <c r="R189" i="11"/>
  <c r="R190" i="11"/>
  <c r="R191" i="11"/>
  <c r="R192" i="11"/>
  <c r="R193" i="11"/>
  <c r="R194" i="11"/>
  <c r="R195" i="11"/>
  <c r="R196" i="11"/>
  <c r="R197" i="11"/>
  <c r="R198" i="11"/>
  <c r="R199" i="11"/>
  <c r="R200" i="11"/>
  <c r="R201" i="11"/>
  <c r="R202" i="11"/>
  <c r="R203" i="11"/>
  <c r="R204" i="11"/>
  <c r="R205" i="11"/>
  <c r="R206" i="11"/>
  <c r="R207" i="11"/>
  <c r="R208" i="11"/>
  <c r="R209" i="11"/>
  <c r="R210" i="11"/>
  <c r="R211" i="11"/>
  <c r="R212" i="11"/>
  <c r="R213" i="11"/>
  <c r="R214" i="11"/>
  <c r="R215" i="11"/>
  <c r="R216" i="11"/>
  <c r="R217" i="11"/>
  <c r="R218" i="11"/>
  <c r="R219" i="11"/>
  <c r="R220" i="11"/>
  <c r="R221" i="11"/>
  <c r="R222" i="11"/>
  <c r="R223" i="11"/>
  <c r="R224" i="11"/>
  <c r="R225" i="11"/>
  <c r="R226" i="11"/>
  <c r="R227" i="11"/>
  <c r="R228" i="11"/>
  <c r="R229" i="11"/>
  <c r="R230" i="11"/>
  <c r="R231" i="11"/>
  <c r="R232" i="11"/>
  <c r="R233" i="11"/>
  <c r="R234" i="11"/>
  <c r="R235" i="11"/>
  <c r="R236" i="11"/>
  <c r="R237" i="11"/>
  <c r="R238" i="11"/>
  <c r="R239" i="11"/>
  <c r="R240" i="11"/>
  <c r="R241" i="11"/>
  <c r="R242" i="11"/>
  <c r="R243" i="11"/>
  <c r="R244" i="11"/>
  <c r="R245" i="11"/>
  <c r="R246" i="11"/>
  <c r="R247" i="11"/>
  <c r="R248" i="11"/>
  <c r="R249" i="11"/>
  <c r="R250" i="11"/>
  <c r="R251" i="11"/>
  <c r="R252" i="11"/>
  <c r="R253" i="11"/>
  <c r="R254" i="11"/>
  <c r="R255" i="11"/>
  <c r="R256" i="11"/>
  <c r="R257" i="11"/>
  <c r="R258" i="11"/>
  <c r="R259" i="11"/>
  <c r="R260" i="11"/>
  <c r="R261" i="11"/>
  <c r="R262" i="11"/>
  <c r="R263" i="11"/>
  <c r="R264" i="11"/>
  <c r="R265" i="11"/>
  <c r="R17" i="11"/>
  <c r="Q95" i="11"/>
  <c r="Q96" i="11"/>
  <c r="H219" i="11"/>
  <c r="Q219" i="11" s="1"/>
  <c r="H220" i="11"/>
  <c r="Q220" i="11" s="1"/>
  <c r="H20" i="11" l="1"/>
  <c r="H22" i="11"/>
  <c r="H27" i="11"/>
  <c r="H28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Q90" i="11" s="1"/>
  <c r="H91" i="11"/>
  <c r="Q91" i="11" s="1"/>
  <c r="H92" i="11"/>
  <c r="Q92" i="11" s="1"/>
  <c r="H93" i="11"/>
  <c r="Q93" i="11" s="1"/>
  <c r="H94" i="11"/>
  <c r="Q94" i="11" s="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10" i="11"/>
  <c r="H112" i="11"/>
  <c r="H113" i="11"/>
  <c r="H114" i="11"/>
  <c r="H115" i="11"/>
  <c r="H116" i="11"/>
  <c r="H117" i="11"/>
  <c r="H118" i="11"/>
  <c r="H119" i="11"/>
  <c r="H120" i="11"/>
  <c r="H121" i="11"/>
  <c r="H125" i="11"/>
  <c r="H126" i="11"/>
  <c r="H127" i="11"/>
  <c r="H128" i="11"/>
  <c r="H129" i="11"/>
  <c r="H130" i="11"/>
  <c r="H131" i="11"/>
  <c r="H132" i="11"/>
  <c r="H133" i="11"/>
  <c r="H134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Q200" i="11" s="1"/>
  <c r="H201" i="11"/>
  <c r="Q201" i="11" s="1"/>
  <c r="H202" i="11"/>
  <c r="Q202" i="11" s="1"/>
  <c r="H203" i="11"/>
  <c r="H204" i="11"/>
  <c r="H205" i="11"/>
  <c r="H206" i="11"/>
  <c r="H207" i="11"/>
  <c r="H208" i="11"/>
  <c r="H209" i="11"/>
  <c r="H210" i="11"/>
  <c r="H211" i="11"/>
  <c r="H212" i="11"/>
  <c r="H214" i="11"/>
  <c r="H216" i="11"/>
  <c r="H217" i="11"/>
  <c r="H218" i="11"/>
  <c r="Q218" i="11" s="1"/>
  <c r="H221" i="11"/>
  <c r="H222" i="11"/>
  <c r="H223" i="11"/>
  <c r="H225" i="11"/>
  <c r="H226" i="11"/>
  <c r="H227" i="11"/>
  <c r="H228" i="11"/>
  <c r="H229" i="11"/>
  <c r="H230" i="11"/>
  <c r="H231" i="11"/>
  <c r="H232" i="11"/>
  <c r="H233" i="11"/>
  <c r="H234" i="11"/>
  <c r="H235" i="11"/>
  <c r="H236" i="11"/>
  <c r="H237" i="11"/>
  <c r="H238" i="11"/>
  <c r="H239" i="1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H252" i="11"/>
  <c r="H253" i="11"/>
  <c r="H254" i="11"/>
  <c r="H255" i="11"/>
  <c r="H256" i="11"/>
  <c r="H257" i="11"/>
  <c r="H258" i="11"/>
  <c r="H259" i="11"/>
  <c r="Q259" i="11" s="1"/>
  <c r="H261" i="11"/>
  <c r="H263" i="11"/>
  <c r="H264" i="11"/>
  <c r="H265" i="11"/>
  <c r="H29" i="11"/>
  <c r="H260" i="11" l="1"/>
  <c r="H224" i="11"/>
  <c r="H215" i="11"/>
  <c r="H163" i="11"/>
  <c r="H135" i="11"/>
  <c r="H124" i="11"/>
  <c r="H111" i="11"/>
  <c r="H213" i="11" l="1"/>
  <c r="H21" i="11"/>
  <c r="H109" i="11"/>
  <c r="H162" i="11"/>
  <c r="H23" i="11"/>
  <c r="H262" i="11"/>
  <c r="H123" i="11" l="1"/>
  <c r="H122" i="11" l="1"/>
  <c r="H19" i="11"/>
  <c r="Q19" i="11" s="1"/>
  <c r="G18" i="11"/>
  <c r="D18" i="11" s="1"/>
  <c r="F18" i="11" s="1"/>
  <c r="G19" i="11"/>
  <c r="D19" i="11" s="1"/>
  <c r="F19" i="11" s="1"/>
  <c r="G20" i="11"/>
  <c r="D20" i="11" s="1"/>
  <c r="F20" i="11" s="1"/>
  <c r="Q20" i="11" s="1"/>
  <c r="G21" i="11"/>
  <c r="D21" i="11" s="1"/>
  <c r="F21" i="11" s="1"/>
  <c r="Q21" i="11" s="1"/>
  <c r="G22" i="11"/>
  <c r="D22" i="11" s="1"/>
  <c r="F22" i="11" s="1"/>
  <c r="Q22" i="11" s="1"/>
  <c r="G23" i="11"/>
  <c r="D23" i="11" s="1"/>
  <c r="F23" i="11" s="1"/>
  <c r="Q23" i="11" s="1"/>
  <c r="G24" i="11"/>
  <c r="D24" i="11" s="1"/>
  <c r="F24" i="11" s="1"/>
  <c r="G25" i="11"/>
  <c r="D25" i="11" s="1"/>
  <c r="F25" i="11" s="1"/>
  <c r="G26" i="11"/>
  <c r="D26" i="11" s="1"/>
  <c r="F26" i="11" s="1"/>
  <c r="G27" i="11"/>
  <c r="D27" i="11" s="1"/>
  <c r="F27" i="11" s="1"/>
  <c r="Q27" i="11" s="1"/>
  <c r="G28" i="11"/>
  <c r="D28" i="11" s="1"/>
  <c r="F28" i="11" s="1"/>
  <c r="Q28" i="11" s="1"/>
  <c r="G29" i="11"/>
  <c r="D29" i="11" s="1"/>
  <c r="F29" i="11" s="1"/>
  <c r="Q29" i="11" s="1"/>
  <c r="G30" i="11"/>
  <c r="D30" i="11" s="1"/>
  <c r="F30" i="11" s="1"/>
  <c r="Q30" i="11" s="1"/>
  <c r="G31" i="11"/>
  <c r="D31" i="11" s="1"/>
  <c r="F31" i="11" s="1"/>
  <c r="Q31" i="11" s="1"/>
  <c r="G32" i="11"/>
  <c r="D32" i="11" s="1"/>
  <c r="F32" i="11" s="1"/>
  <c r="Q32" i="11" s="1"/>
  <c r="G33" i="11"/>
  <c r="D33" i="11" s="1"/>
  <c r="F33" i="11" s="1"/>
  <c r="Q33" i="11" s="1"/>
  <c r="G34" i="11"/>
  <c r="D34" i="11" s="1"/>
  <c r="F34" i="11" s="1"/>
  <c r="Q34" i="11" s="1"/>
  <c r="G35" i="11"/>
  <c r="D35" i="11" s="1"/>
  <c r="F35" i="11" s="1"/>
  <c r="Q35" i="11" s="1"/>
  <c r="G36" i="11"/>
  <c r="D36" i="11" s="1"/>
  <c r="F36" i="11" s="1"/>
  <c r="Q36" i="11" s="1"/>
  <c r="G37" i="11"/>
  <c r="D37" i="11" s="1"/>
  <c r="F37" i="11" s="1"/>
  <c r="Q37" i="11" s="1"/>
  <c r="G38" i="11"/>
  <c r="D38" i="11" s="1"/>
  <c r="F38" i="11" s="1"/>
  <c r="Q38" i="11" s="1"/>
  <c r="G39" i="11"/>
  <c r="D39" i="11" s="1"/>
  <c r="F39" i="11" s="1"/>
  <c r="Q39" i="11" s="1"/>
  <c r="G40" i="11"/>
  <c r="D40" i="11" s="1"/>
  <c r="F40" i="11" s="1"/>
  <c r="Q40" i="11" s="1"/>
  <c r="G41" i="11"/>
  <c r="D41" i="11" s="1"/>
  <c r="F41" i="11" s="1"/>
  <c r="Q41" i="11" s="1"/>
  <c r="G42" i="11"/>
  <c r="D42" i="11" s="1"/>
  <c r="F42" i="11" s="1"/>
  <c r="Q42" i="11" s="1"/>
  <c r="G43" i="11"/>
  <c r="D43" i="11" s="1"/>
  <c r="F43" i="11" s="1"/>
  <c r="Q43" i="11" s="1"/>
  <c r="G44" i="11"/>
  <c r="D44" i="11" s="1"/>
  <c r="F44" i="11" s="1"/>
  <c r="Q44" i="11" s="1"/>
  <c r="G45" i="11"/>
  <c r="D45" i="11" s="1"/>
  <c r="F45" i="11" s="1"/>
  <c r="Q45" i="11" s="1"/>
  <c r="G46" i="11"/>
  <c r="D46" i="11" s="1"/>
  <c r="F46" i="11" s="1"/>
  <c r="Q46" i="11" s="1"/>
  <c r="G47" i="11"/>
  <c r="D47" i="11" s="1"/>
  <c r="F47" i="11" s="1"/>
  <c r="Q47" i="11" s="1"/>
  <c r="G48" i="11"/>
  <c r="D48" i="11" s="1"/>
  <c r="F48" i="11" s="1"/>
  <c r="Q48" i="11" s="1"/>
  <c r="G49" i="11"/>
  <c r="D49" i="11" s="1"/>
  <c r="F49" i="11" s="1"/>
  <c r="Q49" i="11" s="1"/>
  <c r="G50" i="11"/>
  <c r="D50" i="11" s="1"/>
  <c r="F50" i="11" s="1"/>
  <c r="Q50" i="11" s="1"/>
  <c r="G51" i="11"/>
  <c r="D51" i="11" s="1"/>
  <c r="F51" i="11" s="1"/>
  <c r="Q51" i="11" s="1"/>
  <c r="G52" i="11"/>
  <c r="D52" i="11" s="1"/>
  <c r="F52" i="11" s="1"/>
  <c r="Q52" i="11" s="1"/>
  <c r="G53" i="11"/>
  <c r="D53" i="11" s="1"/>
  <c r="F53" i="11" s="1"/>
  <c r="Q53" i="11" s="1"/>
  <c r="G54" i="11"/>
  <c r="D54" i="11" s="1"/>
  <c r="F54" i="11" s="1"/>
  <c r="Q54" i="11" s="1"/>
  <c r="G55" i="11"/>
  <c r="D55" i="11" s="1"/>
  <c r="F55" i="11" s="1"/>
  <c r="Q55" i="11" s="1"/>
  <c r="G56" i="11"/>
  <c r="D56" i="11" s="1"/>
  <c r="F56" i="11" s="1"/>
  <c r="Q56" i="11" s="1"/>
  <c r="G57" i="11"/>
  <c r="D57" i="11" s="1"/>
  <c r="F57" i="11" s="1"/>
  <c r="Q57" i="11" s="1"/>
  <c r="G58" i="11"/>
  <c r="D58" i="11" s="1"/>
  <c r="F58" i="11" s="1"/>
  <c r="Q58" i="11" s="1"/>
  <c r="G59" i="11"/>
  <c r="D59" i="11" s="1"/>
  <c r="F59" i="11" s="1"/>
  <c r="Q59" i="11" s="1"/>
  <c r="G60" i="11"/>
  <c r="D60" i="11" s="1"/>
  <c r="F60" i="11" s="1"/>
  <c r="Q60" i="11" s="1"/>
  <c r="G61" i="11"/>
  <c r="D61" i="11" s="1"/>
  <c r="F61" i="11" s="1"/>
  <c r="Q61" i="11" s="1"/>
  <c r="G62" i="11"/>
  <c r="D62" i="11" s="1"/>
  <c r="F62" i="11" s="1"/>
  <c r="Q62" i="11" s="1"/>
  <c r="G63" i="11"/>
  <c r="D63" i="11" s="1"/>
  <c r="F63" i="11" s="1"/>
  <c r="Q63" i="11" s="1"/>
  <c r="G64" i="11"/>
  <c r="D64" i="11" s="1"/>
  <c r="F64" i="11" s="1"/>
  <c r="Q64" i="11" s="1"/>
  <c r="G65" i="11"/>
  <c r="D65" i="11" s="1"/>
  <c r="F65" i="11" s="1"/>
  <c r="Q65" i="11" s="1"/>
  <c r="G66" i="11"/>
  <c r="D66" i="11" s="1"/>
  <c r="F66" i="11" s="1"/>
  <c r="Q66" i="11" s="1"/>
  <c r="G67" i="11"/>
  <c r="D67" i="11" s="1"/>
  <c r="F67" i="11" s="1"/>
  <c r="Q67" i="11" s="1"/>
  <c r="G68" i="11"/>
  <c r="D68" i="11" s="1"/>
  <c r="F68" i="11" s="1"/>
  <c r="Q68" i="11" s="1"/>
  <c r="G69" i="11"/>
  <c r="D69" i="11" s="1"/>
  <c r="F69" i="11" s="1"/>
  <c r="Q69" i="11" s="1"/>
  <c r="G70" i="11"/>
  <c r="D70" i="11" s="1"/>
  <c r="F70" i="11" s="1"/>
  <c r="Q70" i="11" s="1"/>
  <c r="G71" i="11"/>
  <c r="D71" i="11" s="1"/>
  <c r="F71" i="11" s="1"/>
  <c r="Q71" i="11" s="1"/>
  <c r="G72" i="11"/>
  <c r="D72" i="11" s="1"/>
  <c r="F72" i="11" s="1"/>
  <c r="Q72" i="11" s="1"/>
  <c r="G73" i="11"/>
  <c r="D73" i="11" s="1"/>
  <c r="F73" i="11" s="1"/>
  <c r="Q73" i="11" s="1"/>
  <c r="G74" i="11"/>
  <c r="D74" i="11" s="1"/>
  <c r="F74" i="11" s="1"/>
  <c r="Q74" i="11" s="1"/>
  <c r="G75" i="11"/>
  <c r="D75" i="11" s="1"/>
  <c r="F75" i="11" s="1"/>
  <c r="Q75" i="11" s="1"/>
  <c r="G76" i="11"/>
  <c r="D76" i="11" s="1"/>
  <c r="F76" i="11" s="1"/>
  <c r="Q76" i="11" s="1"/>
  <c r="G77" i="11"/>
  <c r="D77" i="11" s="1"/>
  <c r="F77" i="11" s="1"/>
  <c r="Q77" i="11" s="1"/>
  <c r="G78" i="11"/>
  <c r="D78" i="11" s="1"/>
  <c r="F78" i="11" s="1"/>
  <c r="Q78" i="11" s="1"/>
  <c r="G79" i="11"/>
  <c r="D79" i="11" s="1"/>
  <c r="F79" i="11" s="1"/>
  <c r="Q79" i="11" s="1"/>
  <c r="G80" i="11"/>
  <c r="D80" i="11" s="1"/>
  <c r="F80" i="11" s="1"/>
  <c r="Q80" i="11" s="1"/>
  <c r="G81" i="11"/>
  <c r="D81" i="11" s="1"/>
  <c r="F81" i="11" s="1"/>
  <c r="Q81" i="11" s="1"/>
  <c r="G82" i="11"/>
  <c r="D82" i="11" s="1"/>
  <c r="F82" i="11" s="1"/>
  <c r="Q82" i="11" s="1"/>
  <c r="G83" i="11"/>
  <c r="D83" i="11" s="1"/>
  <c r="F83" i="11" s="1"/>
  <c r="Q83" i="11" s="1"/>
  <c r="G84" i="11"/>
  <c r="D84" i="11" s="1"/>
  <c r="F84" i="11" s="1"/>
  <c r="Q84" i="11" s="1"/>
  <c r="G85" i="11"/>
  <c r="D85" i="11" s="1"/>
  <c r="F85" i="11" s="1"/>
  <c r="Q85" i="11" s="1"/>
  <c r="G86" i="11"/>
  <c r="D86" i="11" s="1"/>
  <c r="F86" i="11" s="1"/>
  <c r="Q86" i="11" s="1"/>
  <c r="G87" i="11"/>
  <c r="D87" i="11" s="1"/>
  <c r="F87" i="11" s="1"/>
  <c r="Q87" i="11" s="1"/>
  <c r="G88" i="11"/>
  <c r="D88" i="11" s="1"/>
  <c r="F88" i="11" s="1"/>
  <c r="Q88" i="11" s="1"/>
  <c r="G89" i="11"/>
  <c r="D89" i="11" s="1"/>
  <c r="F89" i="11" s="1"/>
  <c r="Q89" i="11" s="1"/>
  <c r="G97" i="11"/>
  <c r="D97" i="11" s="1"/>
  <c r="F97" i="11" s="1"/>
  <c r="Q97" i="11" s="1"/>
  <c r="G98" i="11"/>
  <c r="D98" i="11" s="1"/>
  <c r="F98" i="11" s="1"/>
  <c r="Q98" i="11" s="1"/>
  <c r="G99" i="11"/>
  <c r="D99" i="11" s="1"/>
  <c r="F99" i="11" s="1"/>
  <c r="Q99" i="11" s="1"/>
  <c r="G100" i="11"/>
  <c r="D100" i="11" s="1"/>
  <c r="F100" i="11" s="1"/>
  <c r="Q100" i="11" s="1"/>
  <c r="G101" i="11"/>
  <c r="D101" i="11" s="1"/>
  <c r="F101" i="11" s="1"/>
  <c r="Q101" i="11" s="1"/>
  <c r="G102" i="11"/>
  <c r="D102" i="11" s="1"/>
  <c r="F102" i="11" s="1"/>
  <c r="Q102" i="11" s="1"/>
  <c r="G103" i="11"/>
  <c r="D103" i="11" s="1"/>
  <c r="F103" i="11" s="1"/>
  <c r="Q103" i="11" s="1"/>
  <c r="G104" i="11"/>
  <c r="D104" i="11" s="1"/>
  <c r="F104" i="11" s="1"/>
  <c r="Q104" i="11" s="1"/>
  <c r="G105" i="11"/>
  <c r="D105" i="11" s="1"/>
  <c r="F105" i="11" s="1"/>
  <c r="Q105" i="11" s="1"/>
  <c r="G106" i="11"/>
  <c r="D106" i="11" s="1"/>
  <c r="F106" i="11" s="1"/>
  <c r="Q106" i="11" s="1"/>
  <c r="G107" i="11"/>
  <c r="D107" i="11" s="1"/>
  <c r="F107" i="11" s="1"/>
  <c r="Q107" i="11" s="1"/>
  <c r="G108" i="11"/>
  <c r="D108" i="11" s="1"/>
  <c r="F108" i="11" s="1"/>
  <c r="Q108" i="11" s="1"/>
  <c r="G109" i="11"/>
  <c r="D109" i="11" s="1"/>
  <c r="F109" i="11" s="1"/>
  <c r="Q109" i="11" s="1"/>
  <c r="G110" i="11"/>
  <c r="D110" i="11" s="1"/>
  <c r="F110" i="11" s="1"/>
  <c r="Q110" i="11" s="1"/>
  <c r="G111" i="11"/>
  <c r="D111" i="11" s="1"/>
  <c r="F111" i="11" s="1"/>
  <c r="Q111" i="11" s="1"/>
  <c r="G112" i="11"/>
  <c r="D112" i="11" s="1"/>
  <c r="F112" i="11" s="1"/>
  <c r="Q112" i="11" s="1"/>
  <c r="G113" i="11"/>
  <c r="D113" i="11" s="1"/>
  <c r="F113" i="11" s="1"/>
  <c r="Q113" i="11" s="1"/>
  <c r="G114" i="11"/>
  <c r="D114" i="11" s="1"/>
  <c r="F114" i="11" s="1"/>
  <c r="Q114" i="11" s="1"/>
  <c r="G115" i="11"/>
  <c r="D115" i="11" s="1"/>
  <c r="F115" i="11" s="1"/>
  <c r="Q115" i="11" s="1"/>
  <c r="G116" i="11"/>
  <c r="D116" i="11" s="1"/>
  <c r="F116" i="11" s="1"/>
  <c r="Q116" i="11" s="1"/>
  <c r="G117" i="11"/>
  <c r="D117" i="11" s="1"/>
  <c r="F117" i="11" s="1"/>
  <c r="Q117" i="11" s="1"/>
  <c r="G118" i="11"/>
  <c r="D118" i="11" s="1"/>
  <c r="F118" i="11" s="1"/>
  <c r="Q118" i="11" s="1"/>
  <c r="G119" i="11"/>
  <c r="D119" i="11" s="1"/>
  <c r="F119" i="11" s="1"/>
  <c r="Q119" i="11" s="1"/>
  <c r="G120" i="11"/>
  <c r="D120" i="11" s="1"/>
  <c r="F120" i="11" s="1"/>
  <c r="Q120" i="11" s="1"/>
  <c r="G121" i="11"/>
  <c r="D121" i="11" s="1"/>
  <c r="F121" i="11" s="1"/>
  <c r="Q121" i="11" s="1"/>
  <c r="G122" i="11"/>
  <c r="D122" i="11" s="1"/>
  <c r="F122" i="11" s="1"/>
  <c r="G123" i="11"/>
  <c r="D123" i="11" s="1"/>
  <c r="F123" i="11" s="1"/>
  <c r="Q123" i="11" s="1"/>
  <c r="G124" i="11"/>
  <c r="D124" i="11" s="1"/>
  <c r="F124" i="11" s="1"/>
  <c r="Q124" i="11" s="1"/>
  <c r="G125" i="11"/>
  <c r="D125" i="11" s="1"/>
  <c r="F125" i="11" s="1"/>
  <c r="Q125" i="11" s="1"/>
  <c r="G126" i="11"/>
  <c r="D126" i="11" s="1"/>
  <c r="F126" i="11" s="1"/>
  <c r="Q126" i="11" s="1"/>
  <c r="G127" i="11"/>
  <c r="D127" i="11" s="1"/>
  <c r="F127" i="11" s="1"/>
  <c r="Q127" i="11" s="1"/>
  <c r="G128" i="11"/>
  <c r="D128" i="11" s="1"/>
  <c r="F128" i="11" s="1"/>
  <c r="Q128" i="11" s="1"/>
  <c r="G129" i="11"/>
  <c r="D129" i="11" s="1"/>
  <c r="F129" i="11" s="1"/>
  <c r="Q129" i="11" s="1"/>
  <c r="G130" i="11"/>
  <c r="D130" i="11" s="1"/>
  <c r="F130" i="11" s="1"/>
  <c r="Q130" i="11" s="1"/>
  <c r="G131" i="11"/>
  <c r="D131" i="11" s="1"/>
  <c r="F131" i="11" s="1"/>
  <c r="Q131" i="11" s="1"/>
  <c r="G132" i="11"/>
  <c r="D132" i="11" s="1"/>
  <c r="F132" i="11" s="1"/>
  <c r="Q132" i="11" s="1"/>
  <c r="G133" i="11"/>
  <c r="D133" i="11" s="1"/>
  <c r="F133" i="11" s="1"/>
  <c r="Q133" i="11" s="1"/>
  <c r="G134" i="11"/>
  <c r="D134" i="11" s="1"/>
  <c r="F134" i="11" s="1"/>
  <c r="Q134" i="11" s="1"/>
  <c r="G135" i="11"/>
  <c r="D135" i="11" s="1"/>
  <c r="F135" i="11" s="1"/>
  <c r="Q135" i="11" s="1"/>
  <c r="G136" i="11"/>
  <c r="D136" i="11" s="1"/>
  <c r="F136" i="11" s="1"/>
  <c r="Q136" i="11" s="1"/>
  <c r="G137" i="11"/>
  <c r="D137" i="11" s="1"/>
  <c r="F137" i="11" s="1"/>
  <c r="Q137" i="11" s="1"/>
  <c r="G138" i="11"/>
  <c r="D138" i="11" s="1"/>
  <c r="F138" i="11" s="1"/>
  <c r="Q138" i="11" s="1"/>
  <c r="G139" i="11"/>
  <c r="D139" i="11" s="1"/>
  <c r="F139" i="11" s="1"/>
  <c r="Q139" i="11" s="1"/>
  <c r="G140" i="11"/>
  <c r="D140" i="11" s="1"/>
  <c r="F140" i="11" s="1"/>
  <c r="Q140" i="11" s="1"/>
  <c r="G141" i="11"/>
  <c r="D141" i="11" s="1"/>
  <c r="F141" i="11" s="1"/>
  <c r="Q141" i="11" s="1"/>
  <c r="G142" i="11"/>
  <c r="D142" i="11" s="1"/>
  <c r="F142" i="11" s="1"/>
  <c r="Q142" i="11" s="1"/>
  <c r="G143" i="11"/>
  <c r="D143" i="11" s="1"/>
  <c r="F143" i="11" s="1"/>
  <c r="Q143" i="11" s="1"/>
  <c r="G144" i="11"/>
  <c r="D144" i="11" s="1"/>
  <c r="F144" i="11" s="1"/>
  <c r="Q144" i="11" s="1"/>
  <c r="G145" i="11"/>
  <c r="D145" i="11" s="1"/>
  <c r="F145" i="11" s="1"/>
  <c r="Q145" i="11" s="1"/>
  <c r="G146" i="11"/>
  <c r="D146" i="11" s="1"/>
  <c r="F146" i="11" s="1"/>
  <c r="Q146" i="11" s="1"/>
  <c r="G147" i="11"/>
  <c r="D147" i="11" s="1"/>
  <c r="F147" i="11" s="1"/>
  <c r="Q147" i="11" s="1"/>
  <c r="G148" i="11"/>
  <c r="D148" i="11" s="1"/>
  <c r="F148" i="11" s="1"/>
  <c r="Q148" i="11" s="1"/>
  <c r="G149" i="11"/>
  <c r="D149" i="11" s="1"/>
  <c r="F149" i="11" s="1"/>
  <c r="Q149" i="11" s="1"/>
  <c r="G150" i="11"/>
  <c r="D150" i="11" s="1"/>
  <c r="F150" i="11" s="1"/>
  <c r="Q150" i="11" s="1"/>
  <c r="G151" i="11"/>
  <c r="D151" i="11" s="1"/>
  <c r="F151" i="11" s="1"/>
  <c r="Q151" i="11" s="1"/>
  <c r="G152" i="11"/>
  <c r="D152" i="11" s="1"/>
  <c r="F152" i="11" s="1"/>
  <c r="Q152" i="11" s="1"/>
  <c r="G153" i="11"/>
  <c r="D153" i="11" s="1"/>
  <c r="F153" i="11" s="1"/>
  <c r="Q153" i="11" s="1"/>
  <c r="G154" i="11"/>
  <c r="D154" i="11" s="1"/>
  <c r="F154" i="11" s="1"/>
  <c r="Q154" i="11" s="1"/>
  <c r="G155" i="11"/>
  <c r="D155" i="11" s="1"/>
  <c r="F155" i="11" s="1"/>
  <c r="Q155" i="11" s="1"/>
  <c r="G156" i="11"/>
  <c r="D156" i="11" s="1"/>
  <c r="F156" i="11" s="1"/>
  <c r="Q156" i="11" s="1"/>
  <c r="G157" i="11"/>
  <c r="D157" i="11" s="1"/>
  <c r="F157" i="11" s="1"/>
  <c r="Q157" i="11" s="1"/>
  <c r="G158" i="11"/>
  <c r="D158" i="11" s="1"/>
  <c r="F158" i="11" s="1"/>
  <c r="Q158" i="11" s="1"/>
  <c r="G159" i="11"/>
  <c r="D159" i="11" s="1"/>
  <c r="F159" i="11" s="1"/>
  <c r="Q159" i="11" s="1"/>
  <c r="G160" i="11"/>
  <c r="D160" i="11" s="1"/>
  <c r="F160" i="11" s="1"/>
  <c r="Q160" i="11" s="1"/>
  <c r="G161" i="11"/>
  <c r="D161" i="11" s="1"/>
  <c r="F161" i="11" s="1"/>
  <c r="Q161" i="11" s="1"/>
  <c r="G162" i="11"/>
  <c r="D162" i="11" s="1"/>
  <c r="F162" i="11" s="1"/>
  <c r="Q162" i="11" s="1"/>
  <c r="G163" i="11"/>
  <c r="D163" i="11" s="1"/>
  <c r="F163" i="11" s="1"/>
  <c r="Q163" i="11" s="1"/>
  <c r="G164" i="11"/>
  <c r="D164" i="11" s="1"/>
  <c r="F164" i="11" s="1"/>
  <c r="Q164" i="11" s="1"/>
  <c r="G165" i="11"/>
  <c r="D165" i="11" s="1"/>
  <c r="F165" i="11" s="1"/>
  <c r="Q165" i="11" s="1"/>
  <c r="G166" i="11"/>
  <c r="D166" i="11" s="1"/>
  <c r="F166" i="11" s="1"/>
  <c r="Q166" i="11" s="1"/>
  <c r="G167" i="11"/>
  <c r="D167" i="11" s="1"/>
  <c r="F167" i="11" s="1"/>
  <c r="Q167" i="11" s="1"/>
  <c r="G168" i="11"/>
  <c r="D168" i="11" s="1"/>
  <c r="F168" i="11" s="1"/>
  <c r="Q168" i="11" s="1"/>
  <c r="G169" i="11"/>
  <c r="D169" i="11" s="1"/>
  <c r="F169" i="11" s="1"/>
  <c r="Q169" i="11" s="1"/>
  <c r="G170" i="11"/>
  <c r="D170" i="11" s="1"/>
  <c r="F170" i="11" s="1"/>
  <c r="Q170" i="11" s="1"/>
  <c r="G171" i="11"/>
  <c r="D171" i="11" s="1"/>
  <c r="F171" i="11" s="1"/>
  <c r="Q171" i="11" s="1"/>
  <c r="G172" i="11"/>
  <c r="D172" i="11" s="1"/>
  <c r="F172" i="11" s="1"/>
  <c r="Q172" i="11" s="1"/>
  <c r="G173" i="11"/>
  <c r="D173" i="11" s="1"/>
  <c r="F173" i="11" s="1"/>
  <c r="Q173" i="11" s="1"/>
  <c r="G174" i="11"/>
  <c r="D174" i="11" s="1"/>
  <c r="F174" i="11" s="1"/>
  <c r="Q174" i="11" s="1"/>
  <c r="G175" i="11"/>
  <c r="D175" i="11" s="1"/>
  <c r="F175" i="11" s="1"/>
  <c r="Q175" i="11" s="1"/>
  <c r="G176" i="11"/>
  <c r="D176" i="11" s="1"/>
  <c r="F176" i="11" s="1"/>
  <c r="Q176" i="11" s="1"/>
  <c r="G177" i="11"/>
  <c r="D177" i="11" s="1"/>
  <c r="F177" i="11" s="1"/>
  <c r="Q177" i="11" s="1"/>
  <c r="G178" i="11"/>
  <c r="D178" i="11" s="1"/>
  <c r="F178" i="11" s="1"/>
  <c r="Q178" i="11" s="1"/>
  <c r="G179" i="11"/>
  <c r="D179" i="11" s="1"/>
  <c r="F179" i="11" s="1"/>
  <c r="Q179" i="11" s="1"/>
  <c r="G180" i="11"/>
  <c r="D180" i="11" s="1"/>
  <c r="F180" i="11" s="1"/>
  <c r="Q180" i="11" s="1"/>
  <c r="G181" i="11"/>
  <c r="D181" i="11" s="1"/>
  <c r="F181" i="11" s="1"/>
  <c r="Q181" i="11" s="1"/>
  <c r="G182" i="11"/>
  <c r="D182" i="11" s="1"/>
  <c r="F182" i="11" s="1"/>
  <c r="Q182" i="11" s="1"/>
  <c r="G183" i="11"/>
  <c r="D183" i="11" s="1"/>
  <c r="F183" i="11" s="1"/>
  <c r="Q183" i="11" s="1"/>
  <c r="G184" i="11"/>
  <c r="D184" i="11" s="1"/>
  <c r="F184" i="11" s="1"/>
  <c r="Q184" i="11" s="1"/>
  <c r="G185" i="11"/>
  <c r="D185" i="11" s="1"/>
  <c r="F185" i="11" s="1"/>
  <c r="Q185" i="11" s="1"/>
  <c r="G186" i="11"/>
  <c r="D186" i="11" s="1"/>
  <c r="F186" i="11" s="1"/>
  <c r="Q186" i="11" s="1"/>
  <c r="G187" i="11"/>
  <c r="D187" i="11" s="1"/>
  <c r="F187" i="11" s="1"/>
  <c r="Q187" i="11" s="1"/>
  <c r="G188" i="11"/>
  <c r="D188" i="11" s="1"/>
  <c r="F188" i="11" s="1"/>
  <c r="Q188" i="11" s="1"/>
  <c r="G189" i="11"/>
  <c r="D189" i="11" s="1"/>
  <c r="F189" i="11" s="1"/>
  <c r="Q189" i="11" s="1"/>
  <c r="G190" i="11"/>
  <c r="D190" i="11" s="1"/>
  <c r="F190" i="11" s="1"/>
  <c r="Q190" i="11" s="1"/>
  <c r="G191" i="11"/>
  <c r="D191" i="11" s="1"/>
  <c r="F191" i="11" s="1"/>
  <c r="Q191" i="11" s="1"/>
  <c r="G192" i="11"/>
  <c r="D192" i="11" s="1"/>
  <c r="F192" i="11" s="1"/>
  <c r="Q192" i="11" s="1"/>
  <c r="G193" i="11"/>
  <c r="D193" i="11" s="1"/>
  <c r="F193" i="11" s="1"/>
  <c r="Q193" i="11" s="1"/>
  <c r="G194" i="11"/>
  <c r="D194" i="11" s="1"/>
  <c r="F194" i="11" s="1"/>
  <c r="Q194" i="11" s="1"/>
  <c r="G195" i="11"/>
  <c r="D195" i="11" s="1"/>
  <c r="F195" i="11" s="1"/>
  <c r="Q195" i="11" s="1"/>
  <c r="G196" i="11"/>
  <c r="D196" i="11" s="1"/>
  <c r="F196" i="11" s="1"/>
  <c r="Q196" i="11" s="1"/>
  <c r="G197" i="11"/>
  <c r="D197" i="11" s="1"/>
  <c r="F197" i="11" s="1"/>
  <c r="Q197" i="11" s="1"/>
  <c r="G198" i="11"/>
  <c r="D198" i="11" s="1"/>
  <c r="F198" i="11" s="1"/>
  <c r="Q198" i="11" s="1"/>
  <c r="G199" i="11"/>
  <c r="D199" i="11" s="1"/>
  <c r="F199" i="11" s="1"/>
  <c r="Q199" i="11" s="1"/>
  <c r="G203" i="11"/>
  <c r="D203" i="11" s="1"/>
  <c r="F203" i="11" s="1"/>
  <c r="Q203" i="11" s="1"/>
  <c r="G204" i="11"/>
  <c r="D204" i="11" s="1"/>
  <c r="F204" i="11" s="1"/>
  <c r="Q204" i="11" s="1"/>
  <c r="G205" i="11"/>
  <c r="D205" i="11" s="1"/>
  <c r="F205" i="11" s="1"/>
  <c r="Q205" i="11" s="1"/>
  <c r="G206" i="11"/>
  <c r="D206" i="11" s="1"/>
  <c r="F206" i="11" s="1"/>
  <c r="Q206" i="11" s="1"/>
  <c r="G207" i="11"/>
  <c r="D207" i="11" s="1"/>
  <c r="F207" i="11" s="1"/>
  <c r="Q207" i="11" s="1"/>
  <c r="G208" i="11"/>
  <c r="D208" i="11" s="1"/>
  <c r="F208" i="11" s="1"/>
  <c r="Q208" i="11" s="1"/>
  <c r="G209" i="11"/>
  <c r="D209" i="11" s="1"/>
  <c r="F209" i="11" s="1"/>
  <c r="Q209" i="11" s="1"/>
  <c r="G210" i="11"/>
  <c r="D210" i="11" s="1"/>
  <c r="F210" i="11" s="1"/>
  <c r="Q210" i="11" s="1"/>
  <c r="G211" i="11"/>
  <c r="D211" i="11" s="1"/>
  <c r="F211" i="11" s="1"/>
  <c r="Q211" i="11" s="1"/>
  <c r="G212" i="11"/>
  <c r="D212" i="11" s="1"/>
  <c r="F212" i="11" s="1"/>
  <c r="Q212" i="11" s="1"/>
  <c r="G213" i="11"/>
  <c r="D213" i="11" s="1"/>
  <c r="F213" i="11" s="1"/>
  <c r="Q213" i="11" s="1"/>
  <c r="G214" i="11"/>
  <c r="D214" i="11" s="1"/>
  <c r="F214" i="11" s="1"/>
  <c r="Q214" i="11" s="1"/>
  <c r="G215" i="11"/>
  <c r="D215" i="11" s="1"/>
  <c r="F215" i="11" s="1"/>
  <c r="Q215" i="11" s="1"/>
  <c r="G216" i="11"/>
  <c r="D216" i="11" s="1"/>
  <c r="F216" i="11" s="1"/>
  <c r="Q216" i="11" s="1"/>
  <c r="G217" i="11"/>
  <c r="D217" i="11" s="1"/>
  <c r="F217" i="11" s="1"/>
  <c r="Q217" i="11" s="1"/>
  <c r="G221" i="11"/>
  <c r="D221" i="11" s="1"/>
  <c r="F221" i="11" s="1"/>
  <c r="Q221" i="11" s="1"/>
  <c r="G222" i="11"/>
  <c r="D222" i="11" s="1"/>
  <c r="F222" i="11" s="1"/>
  <c r="Q222" i="11" s="1"/>
  <c r="G223" i="11"/>
  <c r="D223" i="11" s="1"/>
  <c r="F223" i="11" s="1"/>
  <c r="Q223" i="11" s="1"/>
  <c r="G224" i="11"/>
  <c r="D224" i="11" s="1"/>
  <c r="F224" i="11" s="1"/>
  <c r="Q224" i="11" s="1"/>
  <c r="G225" i="11"/>
  <c r="D225" i="11" s="1"/>
  <c r="F225" i="11" s="1"/>
  <c r="Q225" i="11" s="1"/>
  <c r="G226" i="11"/>
  <c r="D226" i="11" s="1"/>
  <c r="F226" i="11" s="1"/>
  <c r="Q226" i="11" s="1"/>
  <c r="G227" i="11"/>
  <c r="D227" i="11" s="1"/>
  <c r="F227" i="11" s="1"/>
  <c r="Q227" i="11" s="1"/>
  <c r="G228" i="11"/>
  <c r="D228" i="11" s="1"/>
  <c r="F228" i="11" s="1"/>
  <c r="Q228" i="11" s="1"/>
  <c r="G229" i="11"/>
  <c r="D229" i="11" s="1"/>
  <c r="F229" i="11" s="1"/>
  <c r="Q229" i="11" s="1"/>
  <c r="G230" i="11"/>
  <c r="D230" i="11" s="1"/>
  <c r="F230" i="11" s="1"/>
  <c r="Q230" i="11" s="1"/>
  <c r="G231" i="11"/>
  <c r="D231" i="11" s="1"/>
  <c r="F231" i="11" s="1"/>
  <c r="Q231" i="11" s="1"/>
  <c r="G232" i="11"/>
  <c r="D232" i="11" s="1"/>
  <c r="F232" i="11" s="1"/>
  <c r="Q232" i="11" s="1"/>
  <c r="G233" i="11"/>
  <c r="D233" i="11" s="1"/>
  <c r="F233" i="11" s="1"/>
  <c r="Q233" i="11" s="1"/>
  <c r="G234" i="11"/>
  <c r="D234" i="11" s="1"/>
  <c r="F234" i="11" s="1"/>
  <c r="Q234" i="11" s="1"/>
  <c r="G235" i="11"/>
  <c r="D235" i="11" s="1"/>
  <c r="F235" i="11" s="1"/>
  <c r="Q235" i="11" s="1"/>
  <c r="G236" i="11"/>
  <c r="D236" i="11" s="1"/>
  <c r="F236" i="11" s="1"/>
  <c r="Q236" i="11" s="1"/>
  <c r="G237" i="11"/>
  <c r="D237" i="11" s="1"/>
  <c r="F237" i="11" s="1"/>
  <c r="Q237" i="11" s="1"/>
  <c r="G238" i="11"/>
  <c r="D238" i="11" s="1"/>
  <c r="F238" i="11" s="1"/>
  <c r="Q238" i="11" s="1"/>
  <c r="G239" i="11"/>
  <c r="D239" i="11" s="1"/>
  <c r="F239" i="11" s="1"/>
  <c r="Q239" i="11" s="1"/>
  <c r="G240" i="11"/>
  <c r="D240" i="11" s="1"/>
  <c r="F240" i="11" s="1"/>
  <c r="Q240" i="11" s="1"/>
  <c r="G241" i="11"/>
  <c r="D241" i="11" s="1"/>
  <c r="F241" i="11" s="1"/>
  <c r="Q241" i="11" s="1"/>
  <c r="G242" i="11"/>
  <c r="D242" i="11" s="1"/>
  <c r="F242" i="11" s="1"/>
  <c r="Q242" i="11" s="1"/>
  <c r="G243" i="11"/>
  <c r="D243" i="11" s="1"/>
  <c r="F243" i="11" s="1"/>
  <c r="Q243" i="11" s="1"/>
  <c r="G244" i="11"/>
  <c r="D244" i="11" s="1"/>
  <c r="F244" i="11" s="1"/>
  <c r="Q244" i="11" s="1"/>
  <c r="G245" i="11"/>
  <c r="D245" i="11" s="1"/>
  <c r="F245" i="11" s="1"/>
  <c r="Q245" i="11" s="1"/>
  <c r="G246" i="11"/>
  <c r="D246" i="11" s="1"/>
  <c r="F246" i="11" s="1"/>
  <c r="Q246" i="11" s="1"/>
  <c r="G247" i="11"/>
  <c r="D247" i="11" s="1"/>
  <c r="F247" i="11" s="1"/>
  <c r="Q247" i="11" s="1"/>
  <c r="G248" i="11"/>
  <c r="D248" i="11" s="1"/>
  <c r="F248" i="11" s="1"/>
  <c r="Q248" i="11" s="1"/>
  <c r="G249" i="11"/>
  <c r="D249" i="11" s="1"/>
  <c r="F249" i="11" s="1"/>
  <c r="Q249" i="11" s="1"/>
  <c r="G250" i="11"/>
  <c r="D250" i="11" s="1"/>
  <c r="F250" i="11" s="1"/>
  <c r="Q250" i="11" s="1"/>
  <c r="G251" i="11"/>
  <c r="D251" i="11" s="1"/>
  <c r="F251" i="11" s="1"/>
  <c r="Q251" i="11" s="1"/>
  <c r="G252" i="11"/>
  <c r="D252" i="11" s="1"/>
  <c r="F252" i="11" s="1"/>
  <c r="Q252" i="11" s="1"/>
  <c r="G253" i="11"/>
  <c r="D253" i="11" s="1"/>
  <c r="F253" i="11" s="1"/>
  <c r="Q253" i="11" s="1"/>
  <c r="G254" i="11"/>
  <c r="D254" i="11" s="1"/>
  <c r="F254" i="11" s="1"/>
  <c r="Q254" i="11" s="1"/>
  <c r="G255" i="11"/>
  <c r="D255" i="11" s="1"/>
  <c r="F255" i="11" s="1"/>
  <c r="Q255" i="11" s="1"/>
  <c r="G256" i="11"/>
  <c r="D256" i="11" s="1"/>
  <c r="F256" i="11" s="1"/>
  <c r="Q256" i="11" s="1"/>
  <c r="G257" i="11"/>
  <c r="D257" i="11" s="1"/>
  <c r="F257" i="11" s="1"/>
  <c r="Q257" i="11" s="1"/>
  <c r="G258" i="11"/>
  <c r="D258" i="11" s="1"/>
  <c r="F258" i="11" s="1"/>
  <c r="Q258" i="11" s="1"/>
  <c r="G260" i="11"/>
  <c r="D260" i="11" s="1"/>
  <c r="F260" i="11" s="1"/>
  <c r="Q260" i="11" s="1"/>
  <c r="G261" i="11"/>
  <c r="D261" i="11" s="1"/>
  <c r="F261" i="11" s="1"/>
  <c r="Q261" i="11" s="1"/>
  <c r="G262" i="11"/>
  <c r="D262" i="11" s="1"/>
  <c r="F262" i="11" s="1"/>
  <c r="Q262" i="11" s="1"/>
  <c r="G263" i="11"/>
  <c r="D263" i="11" s="1"/>
  <c r="F263" i="11" s="1"/>
  <c r="Q263" i="11" s="1"/>
  <c r="G264" i="11"/>
  <c r="D264" i="11" s="1"/>
  <c r="F264" i="11" s="1"/>
  <c r="Q264" i="11" s="1"/>
  <c r="G265" i="11"/>
  <c r="D265" i="11" s="1"/>
  <c r="F265" i="11" s="1"/>
  <c r="Q265" i="11" s="1"/>
  <c r="G17" i="11"/>
  <c r="D17" i="11" s="1"/>
  <c r="F17" i="11" s="1"/>
  <c r="Q122" i="11" l="1"/>
  <c r="B16" i="11"/>
  <c r="C16" i="11" s="1"/>
  <c r="D16" i="11" s="1"/>
  <c r="E16" i="11" s="1"/>
  <c r="F16" i="11" s="1"/>
  <c r="G16" i="11" s="1"/>
  <c r="H16" i="11" l="1"/>
  <c r="I16" i="11" s="1"/>
  <c r="J16" i="11" s="1"/>
  <c r="K16" i="11" s="1"/>
  <c r="L16" i="11" s="1"/>
  <c r="M16" i="11" s="1"/>
  <c r="N16" i="11" s="1"/>
  <c r="O16" i="11" s="1"/>
  <c r="P16" i="11" s="1"/>
  <c r="Q16" i="11" s="1"/>
  <c r="R16" i="11" s="1"/>
  <c r="S16" i="11" s="1"/>
  <c r="T16" i="11" s="1"/>
  <c r="H26" i="11" l="1"/>
  <c r="Q26" i="11" s="1"/>
  <c r="H24" i="11" l="1"/>
  <c r="Q24" i="11" s="1"/>
  <c r="H25" i="11"/>
  <c r="Q25" i="11" s="1"/>
  <c r="H17" i="11" l="1"/>
  <c r="H18" i="11"/>
  <c r="Q18" i="11" s="1"/>
  <c r="Q17" i="11" l="1"/>
</calcChain>
</file>

<file path=xl/sharedStrings.xml><?xml version="1.0" encoding="utf-8"?>
<sst xmlns="http://schemas.openxmlformats.org/spreadsheetml/2006/main" count="1201" uniqueCount="533">
  <si>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</si>
  <si>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</si>
  <si>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</si>
  <si>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</si>
  <si>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</si>
  <si>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</si>
  <si>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</si>
  <si>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</si>
  <si>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</si>
  <si>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</si>
  <si>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</si>
  <si>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</si>
  <si>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</si>
  <si>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</si>
  <si>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</si>
  <si>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</si>
  <si>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</si>
  <si>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</si>
  <si>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</si>
  <si>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</si>
  <si>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</si>
  <si>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</si>
  <si>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</si>
  <si>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</si>
  <si>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</si>
  <si>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</si>
  <si>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</si>
  <si>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</si>
  <si>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</si>
  <si>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</si>
  <si>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</si>
  <si>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</si>
  <si>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</si>
  <si>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</si>
  <si>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</si>
  <si>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</si>
  <si>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</si>
  <si>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</si>
  <si>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</si>
  <si>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</si>
  <si>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</si>
  <si>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</si>
  <si>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</si>
  <si>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</si>
  <si>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</si>
  <si>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</si>
  <si>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</si>
  <si>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</si>
  <si>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</si>
  <si>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</si>
  <si>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</si>
  <si>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</si>
  <si>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</si>
  <si>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</si>
  <si>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</si>
  <si>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</si>
  <si>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</si>
  <si>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</si>
  <si>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</si>
  <si>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</si>
  <si>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</si>
  <si>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</si>
  <si>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</si>
  <si>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город Воронеж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</si>
  <si>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</si>
  <si>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</si>
  <si>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</si>
  <si>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</si>
  <si>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</si>
  <si>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</si>
  <si>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</si>
  <si>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</si>
  <si>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</si>
  <si>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</si>
  <si>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</si>
  <si>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</si>
  <si>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</si>
  <si>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</si>
  <si>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</si>
  <si>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</si>
  <si>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</si>
  <si>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</si>
  <si>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</si>
  <si>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</si>
  <si>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</si>
  <si>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</si>
  <si>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</si>
  <si>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</si>
  <si>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</si>
  <si>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</si>
  <si>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</si>
  <si>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</si>
  <si>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</si>
  <si>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</si>
  <si>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</si>
  <si>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</si>
  <si>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</si>
  <si>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</si>
  <si>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</si>
  <si>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(протяженностью по трассе 1,187 км)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</si>
  <si>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</si>
  <si>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</si>
  <si>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</si>
  <si>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</si>
  <si>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</si>
  <si>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</si>
  <si>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</si>
  <si>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</si>
  <si>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</si>
  <si>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</si>
  <si>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</si>
  <si>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</si>
  <si>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</si>
  <si>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</si>
  <si>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</si>
  <si>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</si>
  <si>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</si>
  <si>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</si>
  <si>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</si>
  <si>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</si>
  <si>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</si>
  <si>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</si>
  <si>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</si>
  <si>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</si>
  <si>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</si>
  <si>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</si>
  <si>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</si>
  <si>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</si>
  <si>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Отчет о реализации инвестиционной программы акционерного общества  "Воронежская горэлектросеть"</t>
  </si>
  <si>
    <t>E_18/00018</t>
  </si>
  <si>
    <t>E_18/00020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</si>
  <si>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</si>
  <si>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</si>
  <si>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</si>
  <si>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Год раскрытия информации: 2020 год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</si>
  <si>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</si>
  <si>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</si>
  <si>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</si>
  <si>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</si>
  <si>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</si>
  <si>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</si>
  <si>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</si>
  <si>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</si>
  <si>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</si>
  <si>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Финансирование капитальных вложений 2020 года , млн. рублей (с НДС)</t>
  </si>
  <si>
    <t xml:space="preserve">Фактический объем финансирования капитальных вложений на  01.01. 2020 года, млн. рублей 
(с НДС) </t>
  </si>
  <si>
    <t xml:space="preserve">Остаток финансирования капитальных вложений 
на  01.01.2020 года   в прогнозных ценах соответствующих лет,  млн. рублей (с НДС) 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</si>
  <si>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</si>
  <si>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</si>
  <si>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</si>
  <si>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Реконструкция ТП-865 в части установки необходимого количества панелей Щ0-70 с шестью коммутационными,  в части замены  трансформатора 6/0,4 кВ 0,4 МВА на трансформатор типа ТМ (ТМГ) 6/0,4 кВ 0,63 МВА
 по договору Т.П.  №1358 от 17.12.2019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</si>
  <si>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</si>
  <si>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</si>
  <si>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</si>
  <si>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 xml:space="preserve"> Реконструкция в ТП-204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 670 кВт) №1010 от 16.10.2019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</si>
  <si>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</si>
  <si>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</si>
  <si>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</si>
  <si>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</si>
  <si>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</si>
  <si>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</si>
  <si>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</si>
  <si>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</si>
  <si>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</si>
  <si>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</si>
  <si>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</si>
  <si>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</si>
  <si>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Реконструкция в части строительства КЛ-10 кВ от РП-35 до ТП-998 протяженностью 0,5 км в замен существующей КЛ-6 кВ по договору Т.П. (свыше 670 кВт) №451 от 06.06.2018.</t>
  </si>
  <si>
    <t>E_18/00045</t>
  </si>
  <si>
    <t>Строительство 2КЛ-10 кВ от РУ-6 кВ РП-92 протяженностью 2х0,70 км по договору Т.П. (до 670 кВт) №425 от 13.06.2018.</t>
  </si>
  <si>
    <t>Реконструкция РП-92 в части установки в РУ-6 кВ РП-92 двух ВВ ячеек с вакуумн. Выкл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</si>
  <si>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</si>
  <si>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</si>
  <si>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</si>
  <si>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Реконструкция ТП-840 в части установки необходимого количества панелей Щ0-70 с шестью коммутационными по договору Т.П. (до 670 кВт) №1272 от 25.12.2018.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</si>
  <si>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</si>
  <si>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</si>
  <si>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</si>
  <si>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</si>
  <si>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</si>
  <si>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</si>
  <si>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</si>
  <si>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 xml:space="preserve"> Строительство  КЛ-1 кВ от РУ-0,4 кВ ТП-343   протяженностью 0,1 км по договору Т.П. (до 670 кВт) №1046 от 10.10.2019</t>
  </si>
  <si>
    <t>К_20/1.1.1.3.8</t>
  </si>
  <si>
    <t xml:space="preserve"> Строительство  КЛ-1 кВ от РУ-0,4 кВ ТП-244   протяженностью 0,04  км по договору Т.П. (до 670 кВт) №1046 от 10.10.2019</t>
  </si>
  <si>
    <t>К_20/1.1.1.3.9</t>
  </si>
  <si>
    <t xml:space="preserve"> Реконструкция в ТП-244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 по договору Т.П. (до 670 кВт) №1046 от 10.10.2019</t>
  </si>
  <si>
    <t>К_20/1.1.1.3.10</t>
  </si>
  <si>
    <t xml:space="preserve"> Реконструкция в ТП-343 в части установки необходимого количества панелей Щ0-70 с шестью коммутационными коммутационными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</si>
  <si>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</si>
  <si>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</si>
  <si>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</si>
  <si>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</si>
  <si>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</si>
  <si>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 xml:space="preserve"> 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</si>
  <si>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</si>
  <si>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</si>
  <si>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</si>
  <si>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 xml:space="preserve"> 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</si>
  <si>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</si>
  <si>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Реконструкция в части В части строительства 2КЛ-10 кВ   взамен 2КЛ-6 кВ РП-24 -ТП-1026 по договору Т.П. (до 670 кВт) №63 от 22.03.2019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</si>
  <si>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</si>
  <si>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</si>
  <si>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</si>
  <si>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</si>
  <si>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</si>
  <si>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</si>
  <si>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</si>
  <si>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</si>
  <si>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</si>
  <si>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</si>
  <si>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</si>
  <si>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</si>
  <si>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</si>
  <si>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</si>
  <si>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</si>
  <si>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</si>
  <si>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</si>
  <si>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</si>
  <si>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</si>
  <si>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</si>
  <si>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</si>
  <si>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</si>
  <si>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</si>
  <si>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</si>
  <si>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</si>
  <si>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</si>
  <si>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</si>
  <si>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</si>
  <si>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</si>
  <si>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</si>
  <si>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</si>
  <si>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</si>
  <si>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</si>
  <si>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</si>
  <si>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</si>
  <si>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</si>
  <si>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</si>
  <si>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</si>
  <si>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</si>
  <si>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</si>
  <si>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</si>
  <si>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</si>
  <si>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</si>
  <si>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</si>
  <si>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</si>
  <si>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</si>
  <si>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</si>
  <si>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</si>
  <si>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</si>
  <si>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</si>
  <si>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</si>
  <si>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</si>
  <si>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</si>
  <si>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</si>
  <si>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</si>
  <si>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</si>
  <si>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</si>
  <si>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</si>
  <si>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Реконструкция высоковольного оборудования,в части замены изношенных камер КСО в ТП-1175 (4 шт.)</t>
  </si>
  <si>
    <t>K_20/1.3.1.1</t>
  </si>
  <si>
    <t>Реконструкция высоковольного оборудования,в части замены изношенных камер КСО в ТП-1176 (5 шт.)</t>
  </si>
  <si>
    <t>K_20/1.3.1.2</t>
  </si>
  <si>
    <t>Реконструкция высоковольного оборудования,в части замены изношенных камер КСО в ТП-1182 (5 шт.)</t>
  </si>
  <si>
    <t>K_20/1.3.1.3</t>
  </si>
  <si>
    <t>Реконструкция высоковольного оборудования,в части замены изношенных камер КСО в ТП-132 (5шт.)</t>
  </si>
  <si>
    <t>K_20/1.3.1.4</t>
  </si>
  <si>
    <t>Реконструкция высоковольного оборудования,в части замены изношенных камер КСО в ТП-271 (4 шт.)</t>
  </si>
  <si>
    <t>K_20/1.3.1.5</t>
  </si>
  <si>
    <t>Реконструкция низковольтного оборудования,в части замены щиов на панели ЩО в РП-35 (4 шт.)</t>
  </si>
  <si>
    <t>K_20/1.3.2.1</t>
  </si>
  <si>
    <t>Реконструкция низковольтного оборудования,в части замены щиов на панели ЩО в ТП-1253 (3 шт.)</t>
  </si>
  <si>
    <t>K_20/1.3.2.2</t>
  </si>
  <si>
    <t>Реконструкция низковольтного оборудования,в части замены щиов на панели ЩО в ТП-814 (4 шт.)</t>
  </si>
  <si>
    <t>K_20/1.3.2.3</t>
  </si>
  <si>
    <t>Реконструкция низковольтного оборудования,в части замены щиов на панели ЩО в ТП-787 (2 шт.)</t>
  </si>
  <si>
    <t>K_20/1.3.2.4</t>
  </si>
  <si>
    <t>Реконструкция низковольтного оборудования,в части замены щиов на панели ЩО в ТП-459 (5 шт.)</t>
  </si>
  <si>
    <t>K_20/1.3.2.5</t>
  </si>
  <si>
    <t>Реконструкция низковольтного оборудования,в части замены щиов на панели ЩО в ТП-80 (2 шт.)</t>
  </si>
  <si>
    <t>K_20/1.3.2.6</t>
  </si>
  <si>
    <t>Реконструкция высоковольного оборудования,в части замены масляных выключаелей на вакуумные  в РП-33 (7 шт.)</t>
  </si>
  <si>
    <t>K_20/1.3.3.1</t>
  </si>
  <si>
    <t>Реконструкция высоковольного оборудования,в части замены масляных выключаелей на вакуумные  в РП-34 (13  шт.)</t>
  </si>
  <si>
    <t>K_20/1.3.3.2</t>
  </si>
  <si>
    <t>Реконструкция высоковольного оборудования,в части замены масляных выключаелей на вакуумные  в РП-42 (13 шт.)</t>
  </si>
  <si>
    <t>K_20/1.3.3.3</t>
  </si>
  <si>
    <t>Реконструкция высоковольного оборудования,в части замены масляных выключаелей на вакуумные  в РП-77 (4 шт.)</t>
  </si>
  <si>
    <t>K_20/1.3.3.4</t>
  </si>
  <si>
    <t>Реконструкция высоковольного оборудования,в части замены масляных выключаелей на вакуумные  в РП-70 (12шт.)</t>
  </si>
  <si>
    <t>K_20/1.3.3.5</t>
  </si>
  <si>
    <t>Реконструкция высоковольного оборудования,в части замены масляных выключаелей на вакуумные  в РП-67 (6шт.)</t>
  </si>
  <si>
    <t>K_20/1.3.3.6</t>
  </si>
  <si>
    <t>Реконструкция низковольтного оборудования,в части замены автоматических выключаелей в ТП-912 (2 шт.)</t>
  </si>
  <si>
    <t>K_20/1.3.4.1</t>
  </si>
  <si>
    <t>Реконструкция низковольтного оборудования,в части замены автоматических выключаелей в ТП-913 (2 шт.)</t>
  </si>
  <si>
    <t>K_20/1.3.4.2</t>
  </si>
  <si>
    <t>Реконструкция низковольтного оборудования,в части замены автоматических выключаелей в ТП-874 (2 шт.)</t>
  </si>
  <si>
    <t>K_20/1.3.4.3</t>
  </si>
  <si>
    <t>Реконструкция низковольтного оборудования,в части замены автоматических выключаелей в ТП-900 (2 шт.)</t>
  </si>
  <si>
    <t>K_20/1.3.4.4</t>
  </si>
  <si>
    <t>Реконструкция низковольтного оборудования,в части замены автоматических выключаелей в ТП-990 (2 шт.)</t>
  </si>
  <si>
    <t>K_20/1.3.4.5</t>
  </si>
  <si>
    <t>Реконструкция низковольтного оборудования,в части замены автоматических выключаелей в ТП-1000 (2 шт.)</t>
  </si>
  <si>
    <t>K_20/1.3.4.6</t>
  </si>
  <si>
    <t>Реконструкция низковольтного оборудования,в части замены автоматических выключаелей в ТП-1001 (2 шт.)</t>
  </si>
  <si>
    <t>K_20/1.3.4.7</t>
  </si>
  <si>
    <t>Реконструкция низковольтного оборудования,в части замены автоматических выключаелей в ТП-1003 (2 шт.)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</si>
  <si>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</si>
  <si>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</si>
  <si>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</si>
  <si>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</si>
  <si>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</si>
  <si>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</si>
  <si>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</si>
  <si>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</si>
  <si>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</si>
  <si>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</si>
  <si>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</si>
  <si>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</si>
  <si>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</si>
  <si>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Устройство закрытого перехода кабеля 6кВ по жд путями и инфраструктурой ОАО "РЖД" (реконструкция КЛ-6кВ: ПС-39-РП-57 ф.23,ПС-39-РП-55 ф.15,ф.22,ПС-39- РП-5 ф.2) (протяженностьпо трассе 0,35 км)(протяженностьпо трассе 0,390 км)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</si>
  <si>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</si>
  <si>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</si>
  <si>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</si>
  <si>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</si>
  <si>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</si>
  <si>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 xml:space="preserve"> Реконструкция КЛ 6-10 кВ ПС-16-РП-20 (протяженностьпо трассе 2,021км)</t>
  </si>
  <si>
    <t>K_20/1.1.3.13</t>
  </si>
  <si>
    <t>Реконструкция КЛ-0,4кВ (протяженность по трассе 0,500 км)</t>
  </si>
  <si>
    <t>K_20/1.1.3</t>
  </si>
  <si>
    <t xml:space="preserve">Реконструкция КЛ 6,10кВ ГПП ТЭЦ-1 - ТП-1181 (протяженностью по трассе 5,112 км) 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</si>
  <si>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</si>
  <si>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</si>
  <si>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</si>
  <si>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</si>
  <si>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</si>
  <si>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</si>
  <si>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</si>
  <si>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</si>
  <si>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ТП-1369-ТП-1279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</si>
  <si>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</si>
  <si>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</si>
  <si>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</si>
  <si>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</si>
  <si>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</si>
  <si>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</si>
  <si>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</si>
  <si>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</si>
  <si>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</si>
  <si>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</si>
  <si>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</si>
  <si>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</si>
  <si>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</si>
  <si>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</si>
  <si>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Строительство низковольных и высоковольтных кабелей к ТП (протяженность 1,9 км)</t>
  </si>
  <si>
    <t>K_20/1.3.8.1</t>
  </si>
  <si>
    <t xml:space="preserve"> БКТП-1848 - БКТП-1849 (протяженность по трассе 0,2 км)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</si>
  <si>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пары,Микроомметр (2шт),Виброплита (3шт.),Источник бесперебойного питания,Бензоэлектрогонератор 4 кВт(1шт),Ультрозвуковой измеритель прочности строительных материалов (1шт.),Генератор 
Указатель повреждения кабеля (2 комп.),Квик-капер механический для экскаватора-погрузчика с комплектом пальцев и соединений БРС (2шт.),Бензиновый генератор (2шт), Шиномонтажный станок для легковых автомобилей,Автомониторинг (128шт.)
</t>
  </si>
  <si>
    <t>K_20/1.3.9.1/о</t>
  </si>
  <si>
    <t xml:space="preserve">Приобретение автотранспорта для производственой деятельности: автомобиль легковой (3 шт.), автофургон (4 шт.), экскаватор-погрузчик (1 шт.), установка ГНБ, полуприцеп духосный
</t>
  </si>
  <si>
    <t>K_20/1.3.9.1/а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</si>
  <si>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</si>
  <si>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</si>
  <si>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</si>
  <si>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</si>
  <si>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</si>
  <si>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</si>
  <si>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</si>
  <si>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</si>
  <si>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</si>
  <si>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</si>
  <si>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</si>
  <si>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Вынос опоры ВЛ-0,4кВ ТП-1040 из границ з.уч.ул.Миронова 39/1</t>
  </si>
  <si>
    <t>K_20/1.2.2.1.1</t>
  </si>
  <si>
    <t>Реконструкция КЛ-0,4кВ ТП-1929 до опоры №1 поселок Маклок (протяженность по трассе 0,027км)</t>
  </si>
  <si>
    <t>K_20/1.2.2.1.2</t>
  </si>
  <si>
    <t>Реконструкция КЛ-0,4кВ КТП-1888 до опоры 1А Набережная Массалитинова  (протяженность по трассе 0,034 км)</t>
  </si>
  <si>
    <t>K_20/1.2.2.1.3</t>
  </si>
  <si>
    <t>Проектирование стр-ва БКРП взамен  РП-56 по адресу: пр.Патриотов,21</t>
  </si>
  <si>
    <t>E_19/1.3.12.п</t>
  </si>
  <si>
    <t>Стр-во БКТП 2х630  взамен ТП-21 по адресу: пер.Детский,2т</t>
  </si>
  <si>
    <t>E_19/2.1.7</t>
  </si>
  <si>
    <t>Вынос БКТП-1973 из зоны строительства по адресу : ул.Бурденко,1</t>
  </si>
  <si>
    <t>K_20/1.4.1</t>
  </si>
  <si>
    <t xml:space="preserve">ТП-1935 КЛ-1кВ ул.Дорожная, 18 </t>
  </si>
  <si>
    <t>K_20/1.4.2</t>
  </si>
  <si>
    <t xml:space="preserve">ТП-563 КЛ-1кВ пр-т Патриотов,23е </t>
  </si>
  <si>
    <t>K_20/1.4.3</t>
  </si>
  <si>
    <t xml:space="preserve">ТП-71 КВЛИ-0,4 кВ ул.45 Стрелковой дивизии 193 </t>
  </si>
  <si>
    <t>K_20/1.4.4</t>
  </si>
  <si>
    <t>K_20/1.4.5</t>
  </si>
  <si>
    <t>Вынос КЛ-1кВ;РП-9-опора №5 ВЛ-0,4 кВ РП-9 из зоны строительствапо ул.Ростовская 55(ООО КИМАКС)</t>
  </si>
  <si>
    <t>K_20/1.4.6</t>
  </si>
  <si>
    <t>ТП-1757 КЛ-1кВ ул.Корольковой 11в (Гусева О.В.)</t>
  </si>
  <si>
    <t>K_20/1.4.7</t>
  </si>
  <si>
    <t>Сроительство от ТП-396 до оп.№34 пер.Гражданский ( протяженносью 0,490км)</t>
  </si>
  <si>
    <t>K_20/1.4.9</t>
  </si>
  <si>
    <t>Строительство КЛ-0,4кВ ТП-607 КЛ-1кВ ул.Героев Сибиряков 12/е(протяженность по трассе 0,264км)</t>
  </si>
  <si>
    <t>K_20/1.4.10</t>
  </si>
  <si>
    <t>Строительство КЛ-0,4кВ ТП-222 КЛ-1 кВ ул.Мира 3 (протяженность по трассе 0,124км)</t>
  </si>
  <si>
    <t>K_20/1.4.11</t>
  </si>
  <si>
    <t>ТП-481 ул.Попова 2 Детский садик №69 (Управление строительной политики)</t>
  </si>
  <si>
    <t>K_20/1.4.12</t>
  </si>
  <si>
    <t>Строительство КЛ-0,4кВ ТП-823 муфы в ст. ул.Острогожская,150/1 ( протяженность по трассе 0,325 км)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</si>
  <si>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</si>
  <si>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</si>
  <si>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</si>
  <si>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Стр-во БКТП 1х250  взамен ТП-395 по адресу:  ул.Куколкина,7Т</t>
  </si>
  <si>
    <t>E_19/2.1.6</t>
  </si>
  <si>
    <t>E_19/1.3.12.2</t>
  </si>
  <si>
    <t xml:space="preserve"> Строительство КЛ-1 кВ от  РП-91 протяженностью12х0,310 м . по договору Т.П. (до 670 кВт) №2555 от 16.02.2015</t>
  </si>
  <si>
    <t>Строительство КЛ-0,4 кВ до границы участка по ул..121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</si>
  <si>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6 КЛ-0,4 кВ от ТП-637 протяженностью 6х0,34 км. по договору Т.П. (от 150 до 670 кВт) №372 от 07.06.2018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</si>
  <si>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</si>
  <si>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 xml:space="preserve"> Строительство КЛ-10 кВ от КТП-1154 протяженностью 0,6 км. по договору Т.П. (свыше 670 кВт) №727 от 28.10.2016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</si>
  <si>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</si>
  <si>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</si>
  <si>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E_18/00034</t>
  </si>
  <si>
    <t>F_15/00037</t>
  </si>
  <si>
    <t>E_18/00017</t>
  </si>
  <si>
    <t>H_17/00050</t>
  </si>
  <si>
    <t>J_19/00071</t>
  </si>
  <si>
    <t>H_17/00029</t>
  </si>
  <si>
    <t>J_19/00083</t>
  </si>
  <si>
    <t>J_19/00084</t>
  </si>
  <si>
    <t>K_20/1.2.2.1.4</t>
  </si>
  <si>
    <t>K_20/1.1.3.4</t>
  </si>
  <si>
    <t>Реконструкция КЛ 6-10 кВ  ТП-760 - ТП-830 (протяженность 0,41 км)</t>
  </si>
  <si>
    <t xml:space="preserve">Реконструкция КЛ 6-10 кВ РП-100-ТП-931 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</si>
  <si>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</si>
  <si>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Реконструкция в части строительства 2КЛ-10 кВ с разных секций РУ-6 кВ РП-24  протяженностью 2х0,6 км по договору Т.П. (до 670 кВт) №218 от 04.04.2019.</t>
  </si>
  <si>
    <t>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</si>
  <si>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</si>
  <si>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</si>
  <si>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</si>
  <si>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</si>
  <si>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</si>
  <si>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 xml:space="preserve"> 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</si>
  <si>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</si>
  <si>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</si>
  <si>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</si>
  <si>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</si>
  <si>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</si>
  <si>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</si>
  <si>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</si>
  <si>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 xml:space="preserve">Реконструкция ТП-548 КВЛИ-0,4кВ ул.Рязанская 117 </t>
  </si>
  <si>
    <t>Реконструкция ТП-919 КВЛИ-0,4 кВ пер.Автогенный 9б (Иванова В.В.)</t>
  </si>
  <si>
    <t>Реконструкция КЛ 6,10кВ ТП-36 – ТП-308 (протяженностью по трассе 0,784 км)</t>
  </si>
  <si>
    <t>E_19/1.1.3.26</t>
  </si>
  <si>
    <t>Реконструкция КЛ-0,4кВ ТП-849 до №41 ул. Баррикадная (протяженность по трассе 0,114км)</t>
  </si>
  <si>
    <t>K_20/1.2.2.1.5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</si>
  <si>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</si>
  <si>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</si>
  <si>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</si>
  <si>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</si>
  <si>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</si>
  <si>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</si>
  <si>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</si>
  <si>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</si>
  <si>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</si>
  <si>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</si>
  <si>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</si>
  <si>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</si>
  <si>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</si>
  <si>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</si>
  <si>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Вынос уч. КЛ-6 кВ:2КЛ РП-39-ТП-1721; ТП-1721-ТП1073; ТП-172-ТП-1459 ж/д 31а ул. Юж.-Морав. (АО ДСК)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</si>
  <si>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</si>
  <si>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</si>
  <si>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</si>
  <si>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</si>
  <si>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</si>
  <si>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</si>
  <si>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</si>
  <si>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</si>
  <si>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</si>
  <si>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</si>
  <si>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</si>
  <si>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</si>
  <si>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</si>
  <si>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</si>
  <si>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</si>
  <si>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</si>
  <si>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</si>
  <si>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</si>
  <si>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нд</t>
  </si>
  <si>
    <t>Реконструкция ВЛ-0,4 кВ ТП-290А с монтажом кабельных выводов  (протяженность по трассе 2,69 км)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</si>
  <si>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</t>
  </si>
  <si>
    <t>В связи с невозможностью пообъектного планирования мероприятий по технологическому присоединению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</t>
  </si>
  <si>
    <t>Финансирование запланировано на 4 квартал 2020 года.</t>
  </si>
  <si>
    <t>Объект переходящий по инвестиционной программе 2019 года.</t>
  </si>
  <si>
    <t>Вынос ЛЭП.Оказание услуг по снятию ограничений в использовании земельного участка по обращению.</t>
  </si>
  <si>
    <t>Перенос сроков приобретения оборудования  в связи с проведением торговых процедур.</t>
  </si>
  <si>
    <t>Приобретение автотранспорта по инвестиционной программе 2019 года.</t>
  </si>
  <si>
    <t>Ликвидация последствий аварии.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</si>
  <si>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</si>
  <si>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Строительство КЛ-0,4кВ ТП-481 ул.Попова 2 Детский садик №69 (Управление строительной политики)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</si>
  <si>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</si>
  <si>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</si>
  <si>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</si>
  <si>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</si>
  <si>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</si>
  <si>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Строительство 2КЛ-10кВ ТП-858ул.генерала Лизюкова 24 (ООО СМУ-3Л) №332 от 29.06.2020г</t>
  </si>
  <si>
    <t>К_20/1.1.1.3.44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</si>
  <si>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</si>
  <si>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</si>
  <si>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</si>
  <si>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</si>
  <si>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</si>
  <si>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</si>
  <si>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</si>
  <si>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</si>
  <si>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Монтаж охранной сигнализации в здании дичспетчерской по адресу: г. Воронеж, Ленинский пр., 115Б </t>
  </si>
  <si>
    <t>Строительство ВЛ-0,4кВ ТП-598</t>
  </si>
  <si>
    <t>К_20/1.2.4.2.2</t>
  </si>
  <si>
    <t>К_20/1.2.4.2.3</t>
  </si>
  <si>
    <t>К_20/1.2.4.2.1</t>
  </si>
  <si>
    <t>K_20/1.4.21</t>
  </si>
  <si>
    <t>за 9 месяцев 2020 года</t>
  </si>
  <si>
    <t>Приобретение автотранспорта для производственой деятельности -Автогидроподъемник ВИПО-18-01 на базе ГАЗон NEXT С42R33 - 1 шт.;Автомобиль грузовой (самосвал)ГАЗ САЗ  2507 - 1 шт.;Легковой автомобиль LADA GRANTA - 4шт;Автомобиль Лада 4×4 213100 - 5 шт.;Автомобиль грузовой (бортовая платформа)Газон Next C41R33 - 1 шт.;Автомобиль грузопассажирский ГАЗ 2705 - 1 шт.;Автомобиль грузопассажирский (фургон)Газон  Next С41R13 - 2 шт.</t>
  </si>
  <si>
    <t>Перенос сроков финансирования на 4 квартал 2020 года.</t>
  </si>
  <si>
    <t>Уточнение ПСД, увеличение  стоимости материалов в результате проведения конкурсных процедур.</t>
  </si>
  <si>
    <t>Уточнение ПСД, снижение  стоимости материалов в результате проведения конкурсных процедур.</t>
  </si>
  <si>
    <t>Перенос сроков приобретения оборудования   в связи с проведением торговых процедур.</t>
  </si>
  <si>
    <t>К_20/1.1.1.3.46</t>
  </si>
  <si>
    <t>К_20/1.1.1.3.47</t>
  </si>
  <si>
    <t>Строительство 2КЛ-10кВ ТП-1026  ул.Артамонова 22л (Жуков Д.М.)</t>
  </si>
  <si>
    <t>Строительство 2КЛ-10кВ ТП-1103  ул.Артамонова 22и (Волкова А.А.)</t>
  </si>
  <si>
    <t>Монтаж охранной сигнализации в РП-105 
ул. Патриотов, 21</t>
  </si>
  <si>
    <t>Монтаж охранной сигнализации в РП- 100 
ул.. Острогожская, 109е</t>
  </si>
  <si>
    <t>Строительство КЛ-10кВ ТП-326 ул.Вайцеховского, 2/4 (КП ВО Единая дирекция капитального строительства и газификации)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</si>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</sst>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#,##0.0000000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99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 applyFill="1" applyAlignment="1">
      <alignment vertical="center"/>
    </xf>
    <xf numFmtId="0" fontId="29" fillId="0" borderId="0" xfId="54" applyFont="1" applyFill="1" applyAlignment="1">
      <alignment vertical="center"/>
    </xf>
    <xf numFmtId="0" fontId="35" fillId="0" borderId="0" xfId="37" applyFont="1" applyFill="1"/>
    <xf numFmtId="167" fontId="35" fillId="0" borderId="0" xfId="37" applyNumberFormat="1" applyFont="1" applyFill="1"/>
    <xf numFmtId="4" fontId="35" fillId="0" borderId="0" xfId="37" applyNumberFormat="1" applyFont="1" applyFill="1"/>
    <xf numFmtId="0" fontId="35" fillId="0" borderId="0" xfId="37" applyFont="1" applyFill="1" applyBorder="1" applyAlignment="1">
      <alignment horizontal="center"/>
    </xf>
    <xf numFmtId="167" fontId="35" fillId="0" borderId="0" xfId="37" applyNumberFormat="1" applyFont="1" applyFill="1" applyBorder="1" applyAlignment="1">
      <alignment horizontal="center"/>
    </xf>
    <xf numFmtId="167" fontId="35" fillId="0" borderId="10" xfId="37" applyNumberFormat="1" applyFont="1" applyFill="1" applyBorder="1" applyAlignment="1">
      <alignment horizontal="center" vertical="center" wrapText="1"/>
    </xf>
    <xf numFmtId="3" fontId="35" fillId="0" borderId="10" xfId="37" applyNumberFormat="1" applyFont="1" applyFill="1" applyBorder="1" applyAlignment="1">
      <alignment horizontal="center" vertical="center" wrapText="1"/>
    </xf>
    <xf numFmtId="167" fontId="35" fillId="0" borderId="10" xfId="37" applyNumberFormat="1" applyFont="1" applyFill="1" applyBorder="1"/>
    <xf numFmtId="167" fontId="37" fillId="0" borderId="10" xfId="37" applyNumberFormat="1" applyFont="1" applyFill="1" applyBorder="1"/>
    <xf numFmtId="0" fontId="38" fillId="0" borderId="0" xfId="37" applyFont="1"/>
    <xf numFmtId="4" fontId="37" fillId="0" borderId="10" xfId="37" applyNumberFormat="1" applyFont="1" applyFill="1" applyBorder="1"/>
    <xf numFmtId="4" fontId="35" fillId="0" borderId="10" xfId="37" applyNumberFormat="1" applyFont="1" applyFill="1" applyBorder="1"/>
    <xf numFmtId="167" fontId="37" fillId="0" borderId="10" xfId="37" applyNumberFormat="1" applyFont="1" applyFill="1" applyBorder="1" applyAlignment="1">
      <alignment horizontal="right"/>
    </xf>
    <xf numFmtId="167" fontId="35" fillId="0" borderId="10" xfId="37" applyNumberFormat="1" applyFont="1" applyFill="1" applyBorder="1" applyAlignment="1">
      <alignment horizontal="right"/>
    </xf>
    <xf numFmtId="0" fontId="9" fillId="24" borderId="0" xfId="37" applyFont="1" applyFill="1"/>
    <xf numFmtId="0" fontId="35" fillId="0" borderId="0" xfId="37" applyFont="1"/>
    <xf numFmtId="0" fontId="35" fillId="0" borderId="0" xfId="37" applyFont="1" applyAlignment="1">
      <alignment horizontal="right"/>
    </xf>
    <xf numFmtId="0" fontId="35" fillId="0" borderId="0" xfId="37" applyFont="1" applyFill="1" applyBorder="1" applyAlignment="1"/>
    <xf numFmtId="0" fontId="35" fillId="0" borderId="0" xfId="37" applyFont="1" applyBorder="1"/>
    <xf numFmtId="0" fontId="35" fillId="0" borderId="0" xfId="37" applyFont="1" applyFill="1" applyAlignment="1">
      <alignment wrapText="1"/>
    </xf>
    <xf numFmtId="0" fontId="36" fillId="0" borderId="0" xfId="54" applyFont="1" applyAlignment="1">
      <alignment vertical="center"/>
    </xf>
    <xf numFmtId="0" fontId="35" fillId="0" borderId="0" xfId="0" applyFont="1" applyFill="1" applyAlignment="1"/>
    <xf numFmtId="0" fontId="36" fillId="0" borderId="0" xfId="54" applyFont="1" applyFill="1" applyAlignment="1">
      <alignment vertical="center"/>
    </xf>
    <xf numFmtId="167" fontId="37" fillId="0" borderId="0" xfId="37" applyNumberFormat="1" applyFont="1"/>
    <xf numFmtId="0" fontId="37" fillId="0" borderId="0" xfId="37" applyFont="1"/>
    <xf numFmtId="0" fontId="35" fillId="24" borderId="0" xfId="37" applyFont="1" applyFill="1"/>
    <xf numFmtId="168" fontId="35" fillId="0" borderId="10" xfId="37" applyNumberFormat="1" applyFont="1" applyFill="1" applyBorder="1" applyAlignment="1">
      <alignment horizontal="center" vertical="center" wrapText="1"/>
    </xf>
    <xf numFmtId="168" fontId="35" fillId="0" borderId="0" xfId="37" applyNumberFormat="1" applyFont="1" applyFill="1"/>
    <xf numFmtId="168" fontId="35" fillId="0" borderId="0" xfId="37" applyNumberFormat="1" applyFont="1" applyFill="1" applyBorder="1" applyAlignment="1">
      <alignment horizontal="center"/>
    </xf>
    <xf numFmtId="0" fontId="39" fillId="0" borderId="10" xfId="0" quotePrefix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vertical="center" wrapText="1"/>
    </xf>
    <xf numFmtId="0" fontId="39" fillId="0" borderId="10" xfId="0" applyFont="1" applyFill="1" applyBorder="1" applyAlignment="1">
      <alignment horizontal="center" vertical="center" wrapText="1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1" fontId="35" fillId="0" borderId="10" xfId="37" quotePrefix="1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vertical="center" wrapText="1"/>
    </xf>
    <xf numFmtId="1" fontId="35" fillId="0" borderId="10" xfId="37" applyNumberFormat="1" applyFont="1" applyFill="1" applyBorder="1" applyAlignment="1">
      <alignment horizontal="center" vertical="center"/>
    </xf>
    <xf numFmtId="0" fontId="35" fillId="0" borderId="10" xfId="621" quotePrefix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 wrapText="1"/>
    </xf>
    <xf numFmtId="0" fontId="35" fillId="0" borderId="10" xfId="62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5" fillId="0" borderId="10" xfId="0" quotePrefix="1" applyFont="1" applyFill="1" applyBorder="1" applyAlignment="1">
      <alignment horizontal="center"/>
    </xf>
    <xf numFmtId="0" fontId="35" fillId="0" borderId="10" xfId="0" applyFont="1" applyFill="1" applyBorder="1" applyAlignment="1">
      <alignment horizontal="center" vertical="center"/>
    </xf>
    <xf numFmtId="1" fontId="37" fillId="0" borderId="10" xfId="621" quotePrefix="1" applyNumberFormat="1" applyFont="1" applyFill="1" applyBorder="1" applyAlignment="1">
      <alignment horizontal="center" vertical="center"/>
    </xf>
    <xf numFmtId="1" fontId="37" fillId="0" borderId="10" xfId="621" applyNumberFormat="1" applyFont="1" applyFill="1" applyBorder="1" applyAlignment="1">
      <alignment vertical="center" wrapText="1"/>
    </xf>
    <xf numFmtId="0" fontId="35" fillId="0" borderId="10" xfId="0" applyFont="1" applyFill="1" applyBorder="1" applyAlignment="1">
      <alignment wrapText="1"/>
    </xf>
    <xf numFmtId="0" fontId="35" fillId="0" borderId="10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 vertical="center"/>
    </xf>
    <xf numFmtId="0" fontId="36" fillId="0" borderId="10" xfId="0" quotePrefix="1" applyFont="1" applyFill="1" applyBorder="1" applyAlignment="1">
      <alignment horizontal="center" vertical="center"/>
    </xf>
    <xf numFmtId="0" fontId="35" fillId="0" borderId="10" xfId="0" quotePrefix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/>
    </xf>
    <xf numFmtId="0" fontId="35" fillId="0" borderId="10" xfId="0" applyFont="1" applyFill="1" applyBorder="1" applyAlignment="1">
      <alignment horizontal="left" vertical="center" wrapText="1"/>
    </xf>
    <xf numFmtId="1" fontId="35" fillId="0" borderId="10" xfId="621" quotePrefix="1" applyNumberFormat="1" applyFont="1" applyFill="1" applyBorder="1" applyAlignment="1">
      <alignment horizontal="center" vertical="center"/>
    </xf>
    <xf numFmtId="1" fontId="35" fillId="0" borderId="10" xfId="621" applyNumberFormat="1" applyFont="1" applyFill="1" applyBorder="1" applyAlignment="1">
      <alignment vertical="center" wrapText="1"/>
    </xf>
    <xf numFmtId="1" fontId="35" fillId="0" borderId="10" xfId="621" applyNumberFormat="1" applyFont="1" applyFill="1" applyBorder="1" applyAlignment="1">
      <alignment horizontal="center" vertical="center"/>
    </xf>
    <xf numFmtId="167" fontId="37" fillId="0" borderId="10" xfId="37" applyNumberFormat="1" applyFont="1" applyFill="1" applyBorder="1" applyAlignment="1">
      <alignment horizontal="center"/>
    </xf>
    <xf numFmtId="167" fontId="35" fillId="0" borderId="10" xfId="37" applyNumberFormat="1" applyFont="1" applyFill="1" applyBorder="1" applyAlignment="1">
      <alignment horizontal="center"/>
    </xf>
    <xf numFmtId="1" fontId="35" fillId="24" borderId="10" xfId="621" applyNumberFormat="1" applyFont="1" applyFill="1" applyBorder="1" applyAlignment="1">
      <alignment vertical="center" wrapText="1"/>
    </xf>
    <xf numFmtId="0" fontId="35" fillId="24" borderId="10" xfId="0" applyFont="1" applyFill="1" applyBorder="1" applyAlignment="1">
      <alignment vertical="center" wrapText="1"/>
    </xf>
    <xf numFmtId="167" fontId="35" fillId="24" borderId="10" xfId="37" applyNumberFormat="1" applyFont="1" applyFill="1" applyBorder="1"/>
    <xf numFmtId="167" fontId="35" fillId="24" borderId="10" xfId="37" applyNumberFormat="1" applyFont="1" applyFill="1" applyBorder="1" applyAlignment="1">
      <alignment vertical="center" wrapText="1"/>
    </xf>
    <xf numFmtId="167" fontId="37" fillId="24" borderId="10" xfId="37" applyNumberFormat="1" applyFont="1" applyFill="1" applyBorder="1"/>
    <xf numFmtId="0" fontId="35" fillId="24" borderId="10" xfId="37" applyFont="1" applyFill="1" applyBorder="1" applyAlignment="1">
      <alignment vertical="center" wrapText="1"/>
    </xf>
    <xf numFmtId="0" fontId="35" fillId="24" borderId="10" xfId="37" applyFont="1" applyFill="1" applyBorder="1"/>
    <xf numFmtId="0" fontId="35" fillId="24" borderId="0" xfId="37" applyFont="1" applyFill="1" applyAlignment="1">
      <alignment horizontal="right" vertical="center"/>
    </xf>
    <xf numFmtId="0" fontId="35" fillId="24" borderId="0" xfId="37" applyFont="1" applyFill="1" applyAlignment="1">
      <alignment horizontal="right"/>
    </xf>
    <xf numFmtId="1" fontId="35" fillId="24" borderId="10" xfId="37" applyNumberFormat="1" applyFont="1" applyFill="1" applyBorder="1" applyAlignment="1">
      <alignment horizontal="center" vertical="center"/>
    </xf>
    <xf numFmtId="0" fontId="37" fillId="24" borderId="13" xfId="37" applyFont="1" applyFill="1" applyBorder="1" applyAlignment="1">
      <alignment vertical="center" wrapText="1"/>
    </xf>
    <xf numFmtId="0" fontId="35" fillId="0" borderId="10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35" fillId="24" borderId="10" xfId="37" applyFont="1" applyFill="1" applyBorder="1" applyAlignment="1">
      <alignment horizontal="center" vertical="center" wrapText="1"/>
    </xf>
    <xf numFmtId="1" fontId="35" fillId="24" borderId="10" xfId="37" applyNumberFormat="1" applyFont="1" applyFill="1" applyBorder="1" applyAlignment="1">
      <alignment vertical="center" wrapText="1"/>
    </xf>
    <xf numFmtId="0" fontId="35" fillId="0" borderId="10" xfId="37" applyFont="1" applyBorder="1" applyAlignment="1">
      <alignment horizontal="left" vertical="center" wrapText="1"/>
    </xf>
    <xf numFmtId="0" fontId="36" fillId="0" borderId="0" xfId="54" applyFont="1" applyFill="1" applyAlignment="1">
      <alignment horizontal="center" vertical="center"/>
    </xf>
    <xf numFmtId="0" fontId="35" fillId="0" borderId="12" xfId="37" applyFont="1" applyFill="1" applyBorder="1" applyAlignment="1">
      <alignment horizontal="center" vertical="center" wrapText="1"/>
    </xf>
    <xf numFmtId="0" fontId="35" fillId="0" borderId="15" xfId="37" applyFont="1" applyFill="1" applyBorder="1" applyAlignment="1">
      <alignment horizontal="center" vertical="center" wrapText="1"/>
    </xf>
    <xf numFmtId="0" fontId="35" fillId="24" borderId="10" xfId="37" applyFont="1" applyFill="1" applyBorder="1" applyAlignment="1">
      <alignment horizontal="center" vertical="center" wrapText="1"/>
    </xf>
    <xf numFmtId="0" fontId="35" fillId="24" borderId="16" xfId="37" applyFont="1" applyFill="1" applyBorder="1" applyAlignment="1">
      <alignment horizontal="center"/>
    </xf>
    <xf numFmtId="0" fontId="35" fillId="0" borderId="10" xfId="37" applyFont="1" applyFill="1" applyBorder="1" applyAlignment="1">
      <alignment horizontal="center" vertical="center" wrapText="1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4" xfId="37" applyFont="1" applyFill="1" applyBorder="1" applyAlignment="1">
      <alignment horizontal="center" vertical="center" wrapText="1"/>
    </xf>
    <xf numFmtId="0" fontId="35" fillId="0" borderId="13" xfId="37" applyFont="1" applyFill="1" applyBorder="1" applyAlignment="1">
      <alignment horizontal="center" vertical="center" wrapText="1"/>
    </xf>
    <xf numFmtId="0" fontId="35" fillId="0" borderId="17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35" fillId="24" borderId="0" xfId="37" applyFont="1" applyFill="1" applyAlignment="1">
      <alignment horizontal="center" wrapText="1"/>
    </xf>
    <xf numFmtId="0" fontId="36" fillId="24" borderId="0" xfId="54" applyFont="1" applyFill="1" applyAlignment="1">
      <alignment horizontal="center" vertical="center"/>
    </xf>
    <xf numFmtId="0" fontId="35" fillId="24" borderId="0" xfId="0" applyFont="1" applyFill="1" applyAlignment="1">
      <alignment horizontal="center"/>
    </xf>
    <xf numFmtId="0" fontId="35" fillId="24" borderId="11" xfId="37" applyFont="1" applyFill="1" applyBorder="1" applyAlignment="1">
      <alignment horizontal="center" vertical="center" wrapText="1"/>
    </xf>
    <xf numFmtId="0" fontId="35" fillId="24" borderId="14" xfId="37" applyFont="1" applyFill="1" applyBorder="1" applyAlignment="1">
      <alignment horizontal="center" vertical="center" wrapText="1"/>
    </xf>
    <xf numFmtId="0" fontId="35" fillId="24" borderId="13" xfId="37" applyFont="1" applyFill="1" applyBorder="1" applyAlignment="1">
      <alignment horizontal="center" vertical="center" wrapText="1"/>
    </xf>
    <xf numFmtId="167" fontId="35" fillId="24" borderId="11" xfId="37" applyNumberFormat="1" applyFont="1" applyFill="1" applyBorder="1" applyAlignment="1">
      <alignment horizontal="center" vertical="center" wrapText="1"/>
    </xf>
    <xf numFmtId="167" fontId="35" fillId="24" borderId="14" xfId="37" applyNumberFormat="1" applyFont="1" applyFill="1" applyBorder="1" applyAlignment="1">
      <alignment horizontal="center" vertical="center" wrapText="1"/>
    </xf>
    <xf numFmtId="167" fontId="35" fillId="24" borderId="13" xfId="37" applyNumberFormat="1" applyFont="1" applyFill="1" applyBorder="1" applyAlignment="1">
      <alignment horizontal="center" vertical="center" wrapText="1"/>
    </xf>
  </cellXfs>
  <cellStyles count="622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3 22" xfId="621" xr:uid="{00000000-0005-0000-0000-000050000000}"/>
    <cellStyle name="Обычный 4" xfId="44" xr:uid="{00000000-0005-0000-0000-000051000000}"/>
    <cellStyle name="Обычный 4 2" xfId="55" xr:uid="{00000000-0005-0000-0000-000052000000}"/>
    <cellStyle name="Обычный 5" xfId="45" xr:uid="{00000000-0005-0000-0000-000053000000}"/>
    <cellStyle name="Обычный 6" xfId="46" xr:uid="{00000000-0005-0000-0000-000054000000}"/>
    <cellStyle name="Обычный 6 10" xfId="279" xr:uid="{00000000-0005-0000-0000-000055000000}"/>
    <cellStyle name="Обычный 6 11" xfId="450" xr:uid="{00000000-0005-0000-0000-000056000000}"/>
    <cellStyle name="Обычный 6 2" xfId="52" xr:uid="{00000000-0005-0000-0000-000057000000}"/>
    <cellStyle name="Обычный 6 2 10" xfId="109" xr:uid="{00000000-0005-0000-0000-000058000000}"/>
    <cellStyle name="Обычный 6 2 11" xfId="282" xr:uid="{00000000-0005-0000-0000-000059000000}"/>
    <cellStyle name="Обычный 6 2 12" xfId="453" xr:uid="{00000000-0005-0000-0000-00005A000000}"/>
    <cellStyle name="Обычный 6 2 2" xfId="53" xr:uid="{00000000-0005-0000-0000-00005B000000}"/>
    <cellStyle name="Обычный 6 2 2 10" xfId="283" xr:uid="{00000000-0005-0000-0000-00005C000000}"/>
    <cellStyle name="Обычный 6 2 2 11" xfId="454" xr:uid="{00000000-0005-0000-0000-00005D000000}"/>
    <cellStyle name="Обычный 6 2 2 2" xfId="116" xr:uid="{00000000-0005-0000-0000-00005E000000}"/>
    <cellStyle name="Обычный 6 2 2 2 2" xfId="133" xr:uid="{00000000-0005-0000-0000-00005F000000}"/>
    <cellStyle name="Обычный 6 2 2 2 2 2" xfId="137" xr:uid="{00000000-0005-0000-0000-000060000000}"/>
    <cellStyle name="Обычный 6 2 2 2 2 2 2" xfId="138" xr:uid="{00000000-0005-0000-0000-000061000000}"/>
    <cellStyle name="Обычный 6 2 2 2 2 2 2 2" xfId="310" xr:uid="{00000000-0005-0000-0000-000062000000}"/>
    <cellStyle name="Обычный 6 2 2 2 2 2 2 3" xfId="481" xr:uid="{00000000-0005-0000-0000-000063000000}"/>
    <cellStyle name="Обычный 6 2 2 2 2 2 3" xfId="139" xr:uid="{00000000-0005-0000-0000-000064000000}"/>
    <cellStyle name="Обычный 6 2 2 2 2 2 3 2" xfId="311" xr:uid="{00000000-0005-0000-0000-000065000000}"/>
    <cellStyle name="Обычный 6 2 2 2 2 2 3 3" xfId="482" xr:uid="{00000000-0005-0000-0000-000066000000}"/>
    <cellStyle name="Обычный 6 2 2 2 2 2 4" xfId="309" xr:uid="{00000000-0005-0000-0000-000067000000}"/>
    <cellStyle name="Обычный 6 2 2 2 2 2 5" xfId="480" xr:uid="{00000000-0005-0000-0000-000068000000}"/>
    <cellStyle name="Обычный 6 2 2 2 2 3" xfId="140" xr:uid="{00000000-0005-0000-0000-000069000000}"/>
    <cellStyle name="Обычный 6 2 2 2 2 3 2" xfId="312" xr:uid="{00000000-0005-0000-0000-00006A000000}"/>
    <cellStyle name="Обычный 6 2 2 2 2 3 3" xfId="483" xr:uid="{00000000-0005-0000-0000-00006B000000}"/>
    <cellStyle name="Обычный 6 2 2 2 2 4" xfId="141" xr:uid="{00000000-0005-0000-0000-00006C000000}"/>
    <cellStyle name="Обычный 6 2 2 2 2 4 2" xfId="313" xr:uid="{00000000-0005-0000-0000-00006D000000}"/>
    <cellStyle name="Обычный 6 2 2 2 2 4 3" xfId="484" xr:uid="{00000000-0005-0000-0000-00006E000000}"/>
    <cellStyle name="Обычный 6 2 2 2 2 5" xfId="305" xr:uid="{00000000-0005-0000-0000-00006F000000}"/>
    <cellStyle name="Обычный 6 2 2 2 2 6" xfId="476" xr:uid="{00000000-0005-0000-0000-000070000000}"/>
    <cellStyle name="Обычный 6 2 2 2 3" xfId="135" xr:uid="{00000000-0005-0000-0000-000071000000}"/>
    <cellStyle name="Обычный 6 2 2 2 3 2" xfId="142" xr:uid="{00000000-0005-0000-0000-000072000000}"/>
    <cellStyle name="Обычный 6 2 2 2 3 2 2" xfId="314" xr:uid="{00000000-0005-0000-0000-000073000000}"/>
    <cellStyle name="Обычный 6 2 2 2 3 2 3" xfId="485" xr:uid="{00000000-0005-0000-0000-000074000000}"/>
    <cellStyle name="Обычный 6 2 2 2 3 3" xfId="143" xr:uid="{00000000-0005-0000-0000-000075000000}"/>
    <cellStyle name="Обычный 6 2 2 2 3 3 2" xfId="315" xr:uid="{00000000-0005-0000-0000-000076000000}"/>
    <cellStyle name="Обычный 6 2 2 2 3 3 3" xfId="486" xr:uid="{00000000-0005-0000-0000-000077000000}"/>
    <cellStyle name="Обычный 6 2 2 2 3 4" xfId="307" xr:uid="{00000000-0005-0000-0000-000078000000}"/>
    <cellStyle name="Обычный 6 2 2 2 3 5" xfId="478" xr:uid="{00000000-0005-0000-0000-000079000000}"/>
    <cellStyle name="Обычный 6 2 2 2 4" xfId="144" xr:uid="{00000000-0005-0000-0000-00007A000000}"/>
    <cellStyle name="Обычный 6 2 2 2 4 2" xfId="316" xr:uid="{00000000-0005-0000-0000-00007B000000}"/>
    <cellStyle name="Обычный 6 2 2 2 4 3" xfId="487" xr:uid="{00000000-0005-0000-0000-00007C000000}"/>
    <cellStyle name="Обычный 6 2 2 2 5" xfId="145" xr:uid="{00000000-0005-0000-0000-00007D000000}"/>
    <cellStyle name="Обычный 6 2 2 2 5 2" xfId="317" xr:uid="{00000000-0005-0000-0000-00007E000000}"/>
    <cellStyle name="Обычный 6 2 2 2 5 3" xfId="488" xr:uid="{00000000-0005-0000-0000-00007F000000}"/>
    <cellStyle name="Обычный 6 2 2 2 6" xfId="288" xr:uid="{00000000-0005-0000-0000-000080000000}"/>
    <cellStyle name="Обычный 6 2 2 2 7" xfId="459" xr:uid="{00000000-0005-0000-0000-000081000000}"/>
    <cellStyle name="Обычный 6 2 2 3" xfId="128" xr:uid="{00000000-0005-0000-0000-000082000000}"/>
    <cellStyle name="Обычный 6 2 2 3 2" xfId="146" xr:uid="{00000000-0005-0000-0000-000083000000}"/>
    <cellStyle name="Обычный 6 2 2 3 2 2" xfId="147" xr:uid="{00000000-0005-0000-0000-000084000000}"/>
    <cellStyle name="Обычный 6 2 2 3 2 2 2" xfId="319" xr:uid="{00000000-0005-0000-0000-000085000000}"/>
    <cellStyle name="Обычный 6 2 2 3 2 2 3" xfId="490" xr:uid="{00000000-0005-0000-0000-000086000000}"/>
    <cellStyle name="Обычный 6 2 2 3 2 3" xfId="148" xr:uid="{00000000-0005-0000-0000-000087000000}"/>
    <cellStyle name="Обычный 6 2 2 3 2 3 2" xfId="320" xr:uid="{00000000-0005-0000-0000-000088000000}"/>
    <cellStyle name="Обычный 6 2 2 3 2 3 3" xfId="491" xr:uid="{00000000-0005-0000-0000-000089000000}"/>
    <cellStyle name="Обычный 6 2 2 3 2 4" xfId="318" xr:uid="{00000000-0005-0000-0000-00008A000000}"/>
    <cellStyle name="Обычный 6 2 2 3 2 5" xfId="489" xr:uid="{00000000-0005-0000-0000-00008B000000}"/>
    <cellStyle name="Обычный 6 2 2 3 3" xfId="149" xr:uid="{00000000-0005-0000-0000-00008C000000}"/>
    <cellStyle name="Обычный 6 2 2 3 3 2" xfId="321" xr:uid="{00000000-0005-0000-0000-00008D000000}"/>
    <cellStyle name="Обычный 6 2 2 3 3 3" xfId="492" xr:uid="{00000000-0005-0000-0000-00008E000000}"/>
    <cellStyle name="Обычный 6 2 2 3 4" xfId="150" xr:uid="{00000000-0005-0000-0000-00008F000000}"/>
    <cellStyle name="Обычный 6 2 2 3 4 2" xfId="322" xr:uid="{00000000-0005-0000-0000-000090000000}"/>
    <cellStyle name="Обычный 6 2 2 3 4 3" xfId="493" xr:uid="{00000000-0005-0000-0000-000091000000}"/>
    <cellStyle name="Обычный 6 2 2 3 5" xfId="300" xr:uid="{00000000-0005-0000-0000-000092000000}"/>
    <cellStyle name="Обычный 6 2 2 3 6" xfId="471" xr:uid="{00000000-0005-0000-0000-000093000000}"/>
    <cellStyle name="Обычный 6 2 2 4" xfId="121" xr:uid="{00000000-0005-0000-0000-000094000000}"/>
    <cellStyle name="Обычный 6 2 2 4 2" xfId="151" xr:uid="{00000000-0005-0000-0000-000095000000}"/>
    <cellStyle name="Обычный 6 2 2 4 2 2" xfId="152" xr:uid="{00000000-0005-0000-0000-000096000000}"/>
    <cellStyle name="Обычный 6 2 2 4 2 2 2" xfId="324" xr:uid="{00000000-0005-0000-0000-000097000000}"/>
    <cellStyle name="Обычный 6 2 2 4 2 2 3" xfId="495" xr:uid="{00000000-0005-0000-0000-000098000000}"/>
    <cellStyle name="Обычный 6 2 2 4 2 3" xfId="153" xr:uid="{00000000-0005-0000-0000-000099000000}"/>
    <cellStyle name="Обычный 6 2 2 4 2 3 2" xfId="325" xr:uid="{00000000-0005-0000-0000-00009A000000}"/>
    <cellStyle name="Обычный 6 2 2 4 2 3 3" xfId="496" xr:uid="{00000000-0005-0000-0000-00009B000000}"/>
    <cellStyle name="Обычный 6 2 2 4 2 4" xfId="323" xr:uid="{00000000-0005-0000-0000-00009C000000}"/>
    <cellStyle name="Обычный 6 2 2 4 2 5" xfId="494" xr:uid="{00000000-0005-0000-0000-00009D000000}"/>
    <cellStyle name="Обычный 6 2 2 4 3" xfId="154" xr:uid="{00000000-0005-0000-0000-00009E000000}"/>
    <cellStyle name="Обычный 6 2 2 4 3 2" xfId="326" xr:uid="{00000000-0005-0000-0000-00009F000000}"/>
    <cellStyle name="Обычный 6 2 2 4 3 3" xfId="497" xr:uid="{00000000-0005-0000-0000-0000A0000000}"/>
    <cellStyle name="Обычный 6 2 2 4 4" xfId="155" xr:uid="{00000000-0005-0000-0000-0000A1000000}"/>
    <cellStyle name="Обычный 6 2 2 4 4 2" xfId="327" xr:uid="{00000000-0005-0000-0000-0000A2000000}"/>
    <cellStyle name="Обычный 6 2 2 4 4 3" xfId="498" xr:uid="{00000000-0005-0000-0000-0000A3000000}"/>
    <cellStyle name="Обычный 6 2 2 4 5" xfId="293" xr:uid="{00000000-0005-0000-0000-0000A4000000}"/>
    <cellStyle name="Обычный 6 2 2 4 6" xfId="464" xr:uid="{00000000-0005-0000-0000-0000A5000000}"/>
    <cellStyle name="Обычный 6 2 2 5" xfId="156" xr:uid="{00000000-0005-0000-0000-0000A6000000}"/>
    <cellStyle name="Обычный 6 2 2 5 2" xfId="157" xr:uid="{00000000-0005-0000-0000-0000A7000000}"/>
    <cellStyle name="Обычный 6 2 2 5 2 2" xfId="329" xr:uid="{00000000-0005-0000-0000-0000A8000000}"/>
    <cellStyle name="Обычный 6 2 2 5 2 3" xfId="500" xr:uid="{00000000-0005-0000-0000-0000A9000000}"/>
    <cellStyle name="Обычный 6 2 2 5 3" xfId="158" xr:uid="{00000000-0005-0000-0000-0000AA000000}"/>
    <cellStyle name="Обычный 6 2 2 5 3 2" xfId="330" xr:uid="{00000000-0005-0000-0000-0000AB000000}"/>
    <cellStyle name="Обычный 6 2 2 5 3 3" xfId="501" xr:uid="{00000000-0005-0000-0000-0000AC000000}"/>
    <cellStyle name="Обычный 6 2 2 5 4" xfId="328" xr:uid="{00000000-0005-0000-0000-0000AD000000}"/>
    <cellStyle name="Обычный 6 2 2 5 5" xfId="499" xr:uid="{00000000-0005-0000-0000-0000AE000000}"/>
    <cellStyle name="Обычный 6 2 2 6" xfId="159" xr:uid="{00000000-0005-0000-0000-0000AF000000}"/>
    <cellStyle name="Обычный 6 2 2 6 2" xfId="331" xr:uid="{00000000-0005-0000-0000-0000B0000000}"/>
    <cellStyle name="Обычный 6 2 2 6 3" xfId="502" xr:uid="{00000000-0005-0000-0000-0000B1000000}"/>
    <cellStyle name="Обычный 6 2 2 7" xfId="160" xr:uid="{00000000-0005-0000-0000-0000B2000000}"/>
    <cellStyle name="Обычный 6 2 2 7 2" xfId="332" xr:uid="{00000000-0005-0000-0000-0000B3000000}"/>
    <cellStyle name="Обычный 6 2 2 7 3" xfId="503" xr:uid="{00000000-0005-0000-0000-0000B4000000}"/>
    <cellStyle name="Обычный 6 2 2 8" xfId="161" xr:uid="{00000000-0005-0000-0000-0000B5000000}"/>
    <cellStyle name="Обычный 6 2 2 8 2" xfId="333" xr:uid="{00000000-0005-0000-0000-0000B6000000}"/>
    <cellStyle name="Обычный 6 2 2 8 3" xfId="504" xr:uid="{00000000-0005-0000-0000-0000B7000000}"/>
    <cellStyle name="Обычный 6 2 2 9" xfId="110" xr:uid="{00000000-0005-0000-0000-0000B8000000}"/>
    <cellStyle name="Обычный 6 2 3" xfId="101" xr:uid="{00000000-0005-0000-0000-0000B9000000}"/>
    <cellStyle name="Обычный 6 2 3 10" xfId="285" xr:uid="{00000000-0005-0000-0000-0000BA000000}"/>
    <cellStyle name="Обычный 6 2 3 11" xfId="456" xr:uid="{00000000-0005-0000-0000-0000BB000000}"/>
    <cellStyle name="Обычный 6 2 3 2" xfId="115" xr:uid="{00000000-0005-0000-0000-0000BC000000}"/>
    <cellStyle name="Обычный 6 2 3 2 2" xfId="132" xr:uid="{00000000-0005-0000-0000-0000BD000000}"/>
    <cellStyle name="Обычный 6 2 3 2 2 2" xfId="162" xr:uid="{00000000-0005-0000-0000-0000BE000000}"/>
    <cellStyle name="Обычный 6 2 3 2 2 2 2" xfId="163" xr:uid="{00000000-0005-0000-0000-0000BF000000}"/>
    <cellStyle name="Обычный 6 2 3 2 2 2 2 2" xfId="335" xr:uid="{00000000-0005-0000-0000-0000C0000000}"/>
    <cellStyle name="Обычный 6 2 3 2 2 2 2 3" xfId="506" xr:uid="{00000000-0005-0000-0000-0000C1000000}"/>
    <cellStyle name="Обычный 6 2 3 2 2 2 3" xfId="164" xr:uid="{00000000-0005-0000-0000-0000C2000000}"/>
    <cellStyle name="Обычный 6 2 3 2 2 2 3 2" xfId="336" xr:uid="{00000000-0005-0000-0000-0000C3000000}"/>
    <cellStyle name="Обычный 6 2 3 2 2 2 3 3" xfId="507" xr:uid="{00000000-0005-0000-0000-0000C4000000}"/>
    <cellStyle name="Обычный 6 2 3 2 2 2 4" xfId="334" xr:uid="{00000000-0005-0000-0000-0000C5000000}"/>
    <cellStyle name="Обычный 6 2 3 2 2 2 5" xfId="505" xr:uid="{00000000-0005-0000-0000-0000C6000000}"/>
    <cellStyle name="Обычный 6 2 3 2 2 3" xfId="165" xr:uid="{00000000-0005-0000-0000-0000C7000000}"/>
    <cellStyle name="Обычный 6 2 3 2 2 3 2" xfId="337" xr:uid="{00000000-0005-0000-0000-0000C8000000}"/>
    <cellStyle name="Обычный 6 2 3 2 2 3 3" xfId="508" xr:uid="{00000000-0005-0000-0000-0000C9000000}"/>
    <cellStyle name="Обычный 6 2 3 2 2 4" xfId="166" xr:uid="{00000000-0005-0000-0000-0000CA000000}"/>
    <cellStyle name="Обычный 6 2 3 2 2 4 2" xfId="338" xr:uid="{00000000-0005-0000-0000-0000CB000000}"/>
    <cellStyle name="Обычный 6 2 3 2 2 4 3" xfId="509" xr:uid="{00000000-0005-0000-0000-0000CC000000}"/>
    <cellStyle name="Обычный 6 2 3 2 2 5" xfId="304" xr:uid="{00000000-0005-0000-0000-0000CD000000}"/>
    <cellStyle name="Обычный 6 2 3 2 2 6" xfId="475" xr:uid="{00000000-0005-0000-0000-0000CE000000}"/>
    <cellStyle name="Обычный 6 2 3 2 3" xfId="134" xr:uid="{00000000-0005-0000-0000-0000CF000000}"/>
    <cellStyle name="Обычный 6 2 3 2 3 2" xfId="167" xr:uid="{00000000-0005-0000-0000-0000D0000000}"/>
    <cellStyle name="Обычный 6 2 3 2 3 2 2" xfId="339" xr:uid="{00000000-0005-0000-0000-0000D1000000}"/>
    <cellStyle name="Обычный 6 2 3 2 3 2 3" xfId="510" xr:uid="{00000000-0005-0000-0000-0000D2000000}"/>
    <cellStyle name="Обычный 6 2 3 2 3 3" xfId="168" xr:uid="{00000000-0005-0000-0000-0000D3000000}"/>
    <cellStyle name="Обычный 6 2 3 2 3 3 2" xfId="340" xr:uid="{00000000-0005-0000-0000-0000D4000000}"/>
    <cellStyle name="Обычный 6 2 3 2 3 3 3" xfId="511" xr:uid="{00000000-0005-0000-0000-0000D5000000}"/>
    <cellStyle name="Обычный 6 2 3 2 3 4" xfId="306" xr:uid="{00000000-0005-0000-0000-0000D6000000}"/>
    <cellStyle name="Обычный 6 2 3 2 3 5" xfId="477" xr:uid="{00000000-0005-0000-0000-0000D7000000}"/>
    <cellStyle name="Обычный 6 2 3 2 4" xfId="169" xr:uid="{00000000-0005-0000-0000-0000D8000000}"/>
    <cellStyle name="Обычный 6 2 3 2 4 2" xfId="341" xr:uid="{00000000-0005-0000-0000-0000D9000000}"/>
    <cellStyle name="Обычный 6 2 3 2 4 3" xfId="512" xr:uid="{00000000-0005-0000-0000-0000DA000000}"/>
    <cellStyle name="Обычный 6 2 3 2 5" xfId="170" xr:uid="{00000000-0005-0000-0000-0000DB000000}"/>
    <cellStyle name="Обычный 6 2 3 2 5 2" xfId="342" xr:uid="{00000000-0005-0000-0000-0000DC000000}"/>
    <cellStyle name="Обычный 6 2 3 2 5 3" xfId="513" xr:uid="{00000000-0005-0000-0000-0000DD000000}"/>
    <cellStyle name="Обычный 6 2 3 2 6" xfId="287" xr:uid="{00000000-0005-0000-0000-0000DE000000}"/>
    <cellStyle name="Обычный 6 2 3 2 7" xfId="458" xr:uid="{00000000-0005-0000-0000-0000DF000000}"/>
    <cellStyle name="Обычный 6 2 3 3" xfId="130" xr:uid="{00000000-0005-0000-0000-0000E0000000}"/>
    <cellStyle name="Обычный 6 2 3 3 2" xfId="171" xr:uid="{00000000-0005-0000-0000-0000E1000000}"/>
    <cellStyle name="Обычный 6 2 3 3 2 2" xfId="172" xr:uid="{00000000-0005-0000-0000-0000E2000000}"/>
    <cellStyle name="Обычный 6 2 3 3 2 2 2" xfId="344" xr:uid="{00000000-0005-0000-0000-0000E3000000}"/>
    <cellStyle name="Обычный 6 2 3 3 2 2 3" xfId="515" xr:uid="{00000000-0005-0000-0000-0000E4000000}"/>
    <cellStyle name="Обычный 6 2 3 3 2 3" xfId="173" xr:uid="{00000000-0005-0000-0000-0000E5000000}"/>
    <cellStyle name="Обычный 6 2 3 3 2 3 2" xfId="345" xr:uid="{00000000-0005-0000-0000-0000E6000000}"/>
    <cellStyle name="Обычный 6 2 3 3 2 3 3" xfId="516" xr:uid="{00000000-0005-0000-0000-0000E7000000}"/>
    <cellStyle name="Обычный 6 2 3 3 2 4" xfId="343" xr:uid="{00000000-0005-0000-0000-0000E8000000}"/>
    <cellStyle name="Обычный 6 2 3 3 2 5" xfId="514" xr:uid="{00000000-0005-0000-0000-0000E9000000}"/>
    <cellStyle name="Обычный 6 2 3 3 3" xfId="174" xr:uid="{00000000-0005-0000-0000-0000EA000000}"/>
    <cellStyle name="Обычный 6 2 3 3 3 2" xfId="346" xr:uid="{00000000-0005-0000-0000-0000EB000000}"/>
    <cellStyle name="Обычный 6 2 3 3 3 3" xfId="517" xr:uid="{00000000-0005-0000-0000-0000EC000000}"/>
    <cellStyle name="Обычный 6 2 3 3 4" xfId="175" xr:uid="{00000000-0005-0000-0000-0000ED000000}"/>
    <cellStyle name="Обычный 6 2 3 3 4 2" xfId="347" xr:uid="{00000000-0005-0000-0000-0000EE000000}"/>
    <cellStyle name="Обычный 6 2 3 3 4 3" xfId="518" xr:uid="{00000000-0005-0000-0000-0000EF000000}"/>
    <cellStyle name="Обычный 6 2 3 3 5" xfId="302" xr:uid="{00000000-0005-0000-0000-0000F0000000}"/>
    <cellStyle name="Обычный 6 2 3 3 6" xfId="473" xr:uid="{00000000-0005-0000-0000-0000F1000000}"/>
    <cellStyle name="Обычный 6 2 3 4" xfId="123" xr:uid="{00000000-0005-0000-0000-0000F2000000}"/>
    <cellStyle name="Обычный 6 2 3 4 2" xfId="176" xr:uid="{00000000-0005-0000-0000-0000F3000000}"/>
    <cellStyle name="Обычный 6 2 3 4 2 2" xfId="177" xr:uid="{00000000-0005-0000-0000-0000F4000000}"/>
    <cellStyle name="Обычный 6 2 3 4 2 2 2" xfId="349" xr:uid="{00000000-0005-0000-0000-0000F5000000}"/>
    <cellStyle name="Обычный 6 2 3 4 2 2 3" xfId="520" xr:uid="{00000000-0005-0000-0000-0000F6000000}"/>
    <cellStyle name="Обычный 6 2 3 4 2 3" xfId="178" xr:uid="{00000000-0005-0000-0000-0000F7000000}"/>
    <cellStyle name="Обычный 6 2 3 4 2 3 2" xfId="350" xr:uid="{00000000-0005-0000-0000-0000F8000000}"/>
    <cellStyle name="Обычный 6 2 3 4 2 3 3" xfId="521" xr:uid="{00000000-0005-0000-0000-0000F9000000}"/>
    <cellStyle name="Обычный 6 2 3 4 2 4" xfId="348" xr:uid="{00000000-0005-0000-0000-0000FA000000}"/>
    <cellStyle name="Обычный 6 2 3 4 2 5" xfId="519" xr:uid="{00000000-0005-0000-0000-0000FB000000}"/>
    <cellStyle name="Обычный 6 2 3 4 3" xfId="179" xr:uid="{00000000-0005-0000-0000-0000FC000000}"/>
    <cellStyle name="Обычный 6 2 3 4 3 2" xfId="351" xr:uid="{00000000-0005-0000-0000-0000FD000000}"/>
    <cellStyle name="Обычный 6 2 3 4 3 3" xfId="522" xr:uid="{00000000-0005-0000-0000-0000FE000000}"/>
    <cellStyle name="Обычный 6 2 3 4 4" xfId="180" xr:uid="{00000000-0005-0000-0000-0000FF000000}"/>
    <cellStyle name="Обычный 6 2 3 4 4 2" xfId="352" xr:uid="{00000000-0005-0000-0000-000000010000}"/>
    <cellStyle name="Обычный 6 2 3 4 4 3" xfId="523" xr:uid="{00000000-0005-0000-0000-000001010000}"/>
    <cellStyle name="Обычный 6 2 3 4 5" xfId="295" xr:uid="{00000000-0005-0000-0000-000002010000}"/>
    <cellStyle name="Обычный 6 2 3 4 6" xfId="466" xr:uid="{00000000-0005-0000-0000-000003010000}"/>
    <cellStyle name="Обычный 6 2 3 5" xfId="181" xr:uid="{00000000-0005-0000-0000-000004010000}"/>
    <cellStyle name="Обычный 6 2 3 5 2" xfId="182" xr:uid="{00000000-0005-0000-0000-000005010000}"/>
    <cellStyle name="Обычный 6 2 3 5 2 2" xfId="354" xr:uid="{00000000-0005-0000-0000-000006010000}"/>
    <cellStyle name="Обычный 6 2 3 5 2 3" xfId="525" xr:uid="{00000000-0005-0000-0000-000007010000}"/>
    <cellStyle name="Обычный 6 2 3 5 3" xfId="183" xr:uid="{00000000-0005-0000-0000-000008010000}"/>
    <cellStyle name="Обычный 6 2 3 5 3 2" xfId="355" xr:uid="{00000000-0005-0000-0000-000009010000}"/>
    <cellStyle name="Обычный 6 2 3 5 3 3" xfId="526" xr:uid="{00000000-0005-0000-0000-00000A010000}"/>
    <cellStyle name="Обычный 6 2 3 5 4" xfId="353" xr:uid="{00000000-0005-0000-0000-00000B010000}"/>
    <cellStyle name="Обычный 6 2 3 5 5" xfId="524" xr:uid="{00000000-0005-0000-0000-00000C010000}"/>
    <cellStyle name="Обычный 6 2 3 6" xfId="184" xr:uid="{00000000-0005-0000-0000-00000D010000}"/>
    <cellStyle name="Обычный 6 2 3 6 2" xfId="356" xr:uid="{00000000-0005-0000-0000-00000E010000}"/>
    <cellStyle name="Обычный 6 2 3 6 3" xfId="527" xr:uid="{00000000-0005-0000-0000-00000F010000}"/>
    <cellStyle name="Обычный 6 2 3 7" xfId="185" xr:uid="{00000000-0005-0000-0000-000010010000}"/>
    <cellStyle name="Обычный 6 2 3 7 2" xfId="357" xr:uid="{00000000-0005-0000-0000-000011010000}"/>
    <cellStyle name="Обычный 6 2 3 7 3" xfId="528" xr:uid="{00000000-0005-0000-0000-000012010000}"/>
    <cellStyle name="Обычный 6 2 3 8" xfId="186" xr:uid="{00000000-0005-0000-0000-000013010000}"/>
    <cellStyle name="Обычный 6 2 3 8 2" xfId="358" xr:uid="{00000000-0005-0000-0000-000014010000}"/>
    <cellStyle name="Обычный 6 2 3 8 3" xfId="529" xr:uid="{00000000-0005-0000-0000-000015010000}"/>
    <cellStyle name="Обычный 6 2 3 9" xfId="112" xr:uid="{00000000-0005-0000-0000-000016010000}"/>
    <cellStyle name="Обычный 6 2 4" xfId="127" xr:uid="{00000000-0005-0000-0000-000017010000}"/>
    <cellStyle name="Обычный 6 2 4 2" xfId="187" xr:uid="{00000000-0005-0000-0000-000018010000}"/>
    <cellStyle name="Обычный 6 2 4 2 2" xfId="188" xr:uid="{00000000-0005-0000-0000-000019010000}"/>
    <cellStyle name="Обычный 6 2 4 2 2 2" xfId="360" xr:uid="{00000000-0005-0000-0000-00001A010000}"/>
    <cellStyle name="Обычный 6 2 4 2 2 3" xfId="531" xr:uid="{00000000-0005-0000-0000-00001B010000}"/>
    <cellStyle name="Обычный 6 2 4 2 3" xfId="189" xr:uid="{00000000-0005-0000-0000-00001C010000}"/>
    <cellStyle name="Обычный 6 2 4 2 3 2" xfId="361" xr:uid="{00000000-0005-0000-0000-00001D010000}"/>
    <cellStyle name="Обычный 6 2 4 2 3 3" xfId="532" xr:uid="{00000000-0005-0000-0000-00001E010000}"/>
    <cellStyle name="Обычный 6 2 4 2 4" xfId="359" xr:uid="{00000000-0005-0000-0000-00001F010000}"/>
    <cellStyle name="Обычный 6 2 4 2 5" xfId="530" xr:uid="{00000000-0005-0000-0000-000020010000}"/>
    <cellStyle name="Обычный 6 2 4 3" xfId="190" xr:uid="{00000000-0005-0000-0000-000021010000}"/>
    <cellStyle name="Обычный 6 2 4 3 2" xfId="362" xr:uid="{00000000-0005-0000-0000-000022010000}"/>
    <cellStyle name="Обычный 6 2 4 3 3" xfId="533" xr:uid="{00000000-0005-0000-0000-000023010000}"/>
    <cellStyle name="Обычный 6 2 4 4" xfId="191" xr:uid="{00000000-0005-0000-0000-000024010000}"/>
    <cellStyle name="Обычный 6 2 4 4 2" xfId="363" xr:uid="{00000000-0005-0000-0000-000025010000}"/>
    <cellStyle name="Обычный 6 2 4 4 3" xfId="534" xr:uid="{00000000-0005-0000-0000-000026010000}"/>
    <cellStyle name="Обычный 6 2 4 5" xfId="299" xr:uid="{00000000-0005-0000-0000-000027010000}"/>
    <cellStyle name="Обычный 6 2 4 6" xfId="470" xr:uid="{00000000-0005-0000-0000-000028010000}"/>
    <cellStyle name="Обычный 6 2 5" xfId="120" xr:uid="{00000000-0005-0000-0000-000029010000}"/>
    <cellStyle name="Обычный 6 2 5 2" xfId="192" xr:uid="{00000000-0005-0000-0000-00002A010000}"/>
    <cellStyle name="Обычный 6 2 5 2 2" xfId="193" xr:uid="{00000000-0005-0000-0000-00002B010000}"/>
    <cellStyle name="Обычный 6 2 5 2 2 2" xfId="365" xr:uid="{00000000-0005-0000-0000-00002C010000}"/>
    <cellStyle name="Обычный 6 2 5 2 2 3" xfId="536" xr:uid="{00000000-0005-0000-0000-00002D010000}"/>
    <cellStyle name="Обычный 6 2 5 2 3" xfId="194" xr:uid="{00000000-0005-0000-0000-00002E010000}"/>
    <cellStyle name="Обычный 6 2 5 2 3 2" xfId="366" xr:uid="{00000000-0005-0000-0000-00002F010000}"/>
    <cellStyle name="Обычный 6 2 5 2 3 3" xfId="537" xr:uid="{00000000-0005-0000-0000-000030010000}"/>
    <cellStyle name="Обычный 6 2 5 2 4" xfId="364" xr:uid="{00000000-0005-0000-0000-000031010000}"/>
    <cellStyle name="Обычный 6 2 5 2 5" xfId="535" xr:uid="{00000000-0005-0000-0000-000032010000}"/>
    <cellStyle name="Обычный 6 2 5 3" xfId="195" xr:uid="{00000000-0005-0000-0000-000033010000}"/>
    <cellStyle name="Обычный 6 2 5 3 2" xfId="367" xr:uid="{00000000-0005-0000-0000-000034010000}"/>
    <cellStyle name="Обычный 6 2 5 3 3" xfId="538" xr:uid="{00000000-0005-0000-0000-000035010000}"/>
    <cellStyle name="Обычный 6 2 5 4" xfId="196" xr:uid="{00000000-0005-0000-0000-000036010000}"/>
    <cellStyle name="Обычный 6 2 5 4 2" xfId="368" xr:uid="{00000000-0005-0000-0000-000037010000}"/>
    <cellStyle name="Обычный 6 2 5 4 3" xfId="539" xr:uid="{00000000-0005-0000-0000-000038010000}"/>
    <cellStyle name="Обычный 6 2 5 5" xfId="292" xr:uid="{00000000-0005-0000-0000-000039010000}"/>
    <cellStyle name="Обычный 6 2 5 6" xfId="463" xr:uid="{00000000-0005-0000-0000-00003A010000}"/>
    <cellStyle name="Обычный 6 2 6" xfId="197" xr:uid="{00000000-0005-0000-0000-00003B010000}"/>
    <cellStyle name="Обычный 6 2 6 2" xfId="198" xr:uid="{00000000-0005-0000-0000-00003C010000}"/>
    <cellStyle name="Обычный 6 2 6 2 2" xfId="370" xr:uid="{00000000-0005-0000-0000-00003D010000}"/>
    <cellStyle name="Обычный 6 2 6 2 3" xfId="541" xr:uid="{00000000-0005-0000-0000-00003E010000}"/>
    <cellStyle name="Обычный 6 2 6 3" xfId="199" xr:uid="{00000000-0005-0000-0000-00003F010000}"/>
    <cellStyle name="Обычный 6 2 6 3 2" xfId="371" xr:uid="{00000000-0005-0000-0000-000040010000}"/>
    <cellStyle name="Обычный 6 2 6 3 3" xfId="542" xr:uid="{00000000-0005-0000-0000-000041010000}"/>
    <cellStyle name="Обычный 6 2 6 4" xfId="369" xr:uid="{00000000-0005-0000-0000-000042010000}"/>
    <cellStyle name="Обычный 6 2 6 5" xfId="540" xr:uid="{00000000-0005-0000-0000-000043010000}"/>
    <cellStyle name="Обычный 6 2 7" xfId="200" xr:uid="{00000000-0005-0000-0000-000044010000}"/>
    <cellStyle name="Обычный 6 2 7 2" xfId="372" xr:uid="{00000000-0005-0000-0000-000045010000}"/>
    <cellStyle name="Обычный 6 2 7 3" xfId="543" xr:uid="{00000000-0005-0000-0000-000046010000}"/>
    <cellStyle name="Обычный 6 2 8" xfId="201" xr:uid="{00000000-0005-0000-0000-000047010000}"/>
    <cellStyle name="Обычный 6 2 8 2" xfId="373" xr:uid="{00000000-0005-0000-0000-000048010000}"/>
    <cellStyle name="Обычный 6 2 8 3" xfId="544" xr:uid="{00000000-0005-0000-0000-000049010000}"/>
    <cellStyle name="Обычный 6 2 9" xfId="202" xr:uid="{00000000-0005-0000-0000-00004A010000}"/>
    <cellStyle name="Обычный 6 2 9 2" xfId="374" xr:uid="{00000000-0005-0000-0000-00004B010000}"/>
    <cellStyle name="Обычный 6 2 9 3" xfId="545" xr:uid="{00000000-0005-0000-0000-00004C010000}"/>
    <cellStyle name="Обычный 6 3" xfId="124" xr:uid="{00000000-0005-0000-0000-00004D010000}"/>
    <cellStyle name="Обычный 6 3 2" xfId="203" xr:uid="{00000000-0005-0000-0000-00004E010000}"/>
    <cellStyle name="Обычный 6 3 2 2" xfId="204" xr:uid="{00000000-0005-0000-0000-00004F010000}"/>
    <cellStyle name="Обычный 6 3 2 2 2" xfId="376" xr:uid="{00000000-0005-0000-0000-000050010000}"/>
    <cellStyle name="Обычный 6 3 2 2 3" xfId="547" xr:uid="{00000000-0005-0000-0000-000051010000}"/>
    <cellStyle name="Обычный 6 3 2 3" xfId="205" xr:uid="{00000000-0005-0000-0000-000052010000}"/>
    <cellStyle name="Обычный 6 3 2 3 2" xfId="377" xr:uid="{00000000-0005-0000-0000-000053010000}"/>
    <cellStyle name="Обычный 6 3 2 3 3" xfId="548" xr:uid="{00000000-0005-0000-0000-000054010000}"/>
    <cellStyle name="Обычный 6 3 2 4" xfId="375" xr:uid="{00000000-0005-0000-0000-000055010000}"/>
    <cellStyle name="Обычный 6 3 2 5" xfId="546" xr:uid="{00000000-0005-0000-0000-000056010000}"/>
    <cellStyle name="Обычный 6 3 3" xfId="206" xr:uid="{00000000-0005-0000-0000-000057010000}"/>
    <cellStyle name="Обычный 6 3 3 2" xfId="378" xr:uid="{00000000-0005-0000-0000-000058010000}"/>
    <cellStyle name="Обычный 6 3 3 3" xfId="549" xr:uid="{00000000-0005-0000-0000-000059010000}"/>
    <cellStyle name="Обычный 6 3 4" xfId="207" xr:uid="{00000000-0005-0000-0000-00005A010000}"/>
    <cellStyle name="Обычный 6 3 4 2" xfId="379" xr:uid="{00000000-0005-0000-0000-00005B010000}"/>
    <cellStyle name="Обычный 6 3 4 3" xfId="550" xr:uid="{00000000-0005-0000-0000-00005C010000}"/>
    <cellStyle name="Обычный 6 3 5" xfId="296" xr:uid="{00000000-0005-0000-0000-00005D010000}"/>
    <cellStyle name="Обычный 6 3 6" xfId="467" xr:uid="{00000000-0005-0000-0000-00005E010000}"/>
    <cellStyle name="Обычный 6 4" xfId="117" xr:uid="{00000000-0005-0000-0000-00005F010000}"/>
    <cellStyle name="Обычный 6 4 2" xfId="208" xr:uid="{00000000-0005-0000-0000-000060010000}"/>
    <cellStyle name="Обычный 6 4 2 2" xfId="209" xr:uid="{00000000-0005-0000-0000-000061010000}"/>
    <cellStyle name="Обычный 6 4 2 2 2" xfId="381" xr:uid="{00000000-0005-0000-0000-000062010000}"/>
    <cellStyle name="Обычный 6 4 2 2 3" xfId="552" xr:uid="{00000000-0005-0000-0000-000063010000}"/>
    <cellStyle name="Обычный 6 4 2 3" xfId="210" xr:uid="{00000000-0005-0000-0000-000064010000}"/>
    <cellStyle name="Обычный 6 4 2 3 2" xfId="382" xr:uid="{00000000-0005-0000-0000-000065010000}"/>
    <cellStyle name="Обычный 6 4 2 3 3" xfId="553" xr:uid="{00000000-0005-0000-0000-000066010000}"/>
    <cellStyle name="Обычный 6 4 2 4" xfId="380" xr:uid="{00000000-0005-0000-0000-000067010000}"/>
    <cellStyle name="Обычный 6 4 2 5" xfId="551" xr:uid="{00000000-0005-0000-0000-000068010000}"/>
    <cellStyle name="Обычный 6 4 3" xfId="211" xr:uid="{00000000-0005-0000-0000-000069010000}"/>
    <cellStyle name="Обычный 6 4 3 2" xfId="383" xr:uid="{00000000-0005-0000-0000-00006A010000}"/>
    <cellStyle name="Обычный 6 4 3 3" xfId="554" xr:uid="{00000000-0005-0000-0000-00006B010000}"/>
    <cellStyle name="Обычный 6 4 4" xfId="212" xr:uid="{00000000-0005-0000-0000-00006C010000}"/>
    <cellStyle name="Обычный 6 4 4 2" xfId="384" xr:uid="{00000000-0005-0000-0000-00006D010000}"/>
    <cellStyle name="Обычный 6 4 4 3" xfId="555" xr:uid="{00000000-0005-0000-0000-00006E010000}"/>
    <cellStyle name="Обычный 6 4 5" xfId="289" xr:uid="{00000000-0005-0000-0000-00006F010000}"/>
    <cellStyle name="Обычный 6 4 6" xfId="460" xr:uid="{00000000-0005-0000-0000-000070010000}"/>
    <cellStyle name="Обычный 6 5" xfId="213" xr:uid="{00000000-0005-0000-0000-000071010000}"/>
    <cellStyle name="Обычный 6 5 2" xfId="214" xr:uid="{00000000-0005-0000-0000-000072010000}"/>
    <cellStyle name="Обычный 6 5 2 2" xfId="386" xr:uid="{00000000-0005-0000-0000-000073010000}"/>
    <cellStyle name="Обычный 6 5 2 3" xfId="557" xr:uid="{00000000-0005-0000-0000-000074010000}"/>
    <cellStyle name="Обычный 6 5 3" xfId="215" xr:uid="{00000000-0005-0000-0000-000075010000}"/>
    <cellStyle name="Обычный 6 5 3 2" xfId="387" xr:uid="{00000000-0005-0000-0000-000076010000}"/>
    <cellStyle name="Обычный 6 5 3 3" xfId="558" xr:uid="{00000000-0005-0000-0000-000077010000}"/>
    <cellStyle name="Обычный 6 5 4" xfId="385" xr:uid="{00000000-0005-0000-0000-000078010000}"/>
    <cellStyle name="Обычный 6 5 5" xfId="556" xr:uid="{00000000-0005-0000-0000-000079010000}"/>
    <cellStyle name="Обычный 6 6" xfId="216" xr:uid="{00000000-0005-0000-0000-00007A010000}"/>
    <cellStyle name="Обычный 6 6 2" xfId="388" xr:uid="{00000000-0005-0000-0000-00007B010000}"/>
    <cellStyle name="Обычный 6 6 3" xfId="559" xr:uid="{00000000-0005-0000-0000-00007C010000}"/>
    <cellStyle name="Обычный 6 7" xfId="217" xr:uid="{00000000-0005-0000-0000-00007D010000}"/>
    <cellStyle name="Обычный 6 7 2" xfId="389" xr:uid="{00000000-0005-0000-0000-00007E010000}"/>
    <cellStyle name="Обычный 6 7 3" xfId="560" xr:uid="{00000000-0005-0000-0000-00007F010000}"/>
    <cellStyle name="Обычный 6 8" xfId="218" xr:uid="{00000000-0005-0000-0000-000080010000}"/>
    <cellStyle name="Обычный 6 8 2" xfId="390" xr:uid="{00000000-0005-0000-0000-000081010000}"/>
    <cellStyle name="Обычный 6 8 3" xfId="561" xr:uid="{00000000-0005-0000-0000-000082010000}"/>
    <cellStyle name="Обычный 6 9" xfId="106" xr:uid="{00000000-0005-0000-0000-000083010000}"/>
    <cellStyle name="Обычный 7" xfId="54" xr:uid="{00000000-0005-0000-0000-000084010000}"/>
    <cellStyle name="Обычный 7 2" xfId="58" xr:uid="{00000000-0005-0000-0000-000085010000}"/>
    <cellStyle name="Обычный 7 2 10" xfId="455" xr:uid="{00000000-0005-0000-0000-000086010000}"/>
    <cellStyle name="Обычный 7 2 2" xfId="129" xr:uid="{00000000-0005-0000-0000-000087010000}"/>
    <cellStyle name="Обычный 7 2 2 2" xfId="219" xr:uid="{00000000-0005-0000-0000-000088010000}"/>
    <cellStyle name="Обычный 7 2 2 2 2" xfId="220" xr:uid="{00000000-0005-0000-0000-000089010000}"/>
    <cellStyle name="Обычный 7 2 2 2 2 2" xfId="392" xr:uid="{00000000-0005-0000-0000-00008A010000}"/>
    <cellStyle name="Обычный 7 2 2 2 2 3" xfId="563" xr:uid="{00000000-0005-0000-0000-00008B010000}"/>
    <cellStyle name="Обычный 7 2 2 2 3" xfId="221" xr:uid="{00000000-0005-0000-0000-00008C010000}"/>
    <cellStyle name="Обычный 7 2 2 2 3 2" xfId="393" xr:uid="{00000000-0005-0000-0000-00008D010000}"/>
    <cellStyle name="Обычный 7 2 2 2 3 3" xfId="564" xr:uid="{00000000-0005-0000-0000-00008E010000}"/>
    <cellStyle name="Обычный 7 2 2 2 4" xfId="391" xr:uid="{00000000-0005-0000-0000-00008F010000}"/>
    <cellStyle name="Обычный 7 2 2 2 5" xfId="562" xr:uid="{00000000-0005-0000-0000-000090010000}"/>
    <cellStyle name="Обычный 7 2 2 3" xfId="222" xr:uid="{00000000-0005-0000-0000-000091010000}"/>
    <cellStyle name="Обычный 7 2 2 3 2" xfId="394" xr:uid="{00000000-0005-0000-0000-000092010000}"/>
    <cellStyle name="Обычный 7 2 2 3 3" xfId="565" xr:uid="{00000000-0005-0000-0000-000093010000}"/>
    <cellStyle name="Обычный 7 2 2 4" xfId="223" xr:uid="{00000000-0005-0000-0000-000094010000}"/>
    <cellStyle name="Обычный 7 2 2 4 2" xfId="395" xr:uid="{00000000-0005-0000-0000-000095010000}"/>
    <cellStyle name="Обычный 7 2 2 4 3" xfId="566" xr:uid="{00000000-0005-0000-0000-000096010000}"/>
    <cellStyle name="Обычный 7 2 2 5" xfId="301" xr:uid="{00000000-0005-0000-0000-000097010000}"/>
    <cellStyle name="Обычный 7 2 2 6" xfId="472" xr:uid="{00000000-0005-0000-0000-000098010000}"/>
    <cellStyle name="Обычный 7 2 3" xfId="122" xr:uid="{00000000-0005-0000-0000-000099010000}"/>
    <cellStyle name="Обычный 7 2 3 2" xfId="224" xr:uid="{00000000-0005-0000-0000-00009A010000}"/>
    <cellStyle name="Обычный 7 2 3 2 2" xfId="225" xr:uid="{00000000-0005-0000-0000-00009B010000}"/>
    <cellStyle name="Обычный 7 2 3 2 2 2" xfId="397" xr:uid="{00000000-0005-0000-0000-00009C010000}"/>
    <cellStyle name="Обычный 7 2 3 2 2 3" xfId="568" xr:uid="{00000000-0005-0000-0000-00009D010000}"/>
    <cellStyle name="Обычный 7 2 3 2 3" xfId="226" xr:uid="{00000000-0005-0000-0000-00009E010000}"/>
    <cellStyle name="Обычный 7 2 3 2 3 2" xfId="398" xr:uid="{00000000-0005-0000-0000-00009F010000}"/>
    <cellStyle name="Обычный 7 2 3 2 3 3" xfId="569" xr:uid="{00000000-0005-0000-0000-0000A0010000}"/>
    <cellStyle name="Обычный 7 2 3 2 4" xfId="396" xr:uid="{00000000-0005-0000-0000-0000A1010000}"/>
    <cellStyle name="Обычный 7 2 3 2 5" xfId="567" xr:uid="{00000000-0005-0000-0000-0000A2010000}"/>
    <cellStyle name="Обычный 7 2 3 3" xfId="227" xr:uid="{00000000-0005-0000-0000-0000A3010000}"/>
    <cellStyle name="Обычный 7 2 3 3 2" xfId="399" xr:uid="{00000000-0005-0000-0000-0000A4010000}"/>
    <cellStyle name="Обычный 7 2 3 3 3" xfId="570" xr:uid="{00000000-0005-0000-0000-0000A5010000}"/>
    <cellStyle name="Обычный 7 2 3 4" xfId="228" xr:uid="{00000000-0005-0000-0000-0000A6010000}"/>
    <cellStyle name="Обычный 7 2 3 4 2" xfId="400" xr:uid="{00000000-0005-0000-0000-0000A7010000}"/>
    <cellStyle name="Обычный 7 2 3 4 3" xfId="571" xr:uid="{00000000-0005-0000-0000-0000A8010000}"/>
    <cellStyle name="Обычный 7 2 3 5" xfId="294" xr:uid="{00000000-0005-0000-0000-0000A9010000}"/>
    <cellStyle name="Обычный 7 2 3 6" xfId="465" xr:uid="{00000000-0005-0000-0000-0000AA010000}"/>
    <cellStyle name="Обычный 7 2 4" xfId="229" xr:uid="{00000000-0005-0000-0000-0000AB010000}"/>
    <cellStyle name="Обычный 7 2 4 2" xfId="230" xr:uid="{00000000-0005-0000-0000-0000AC010000}"/>
    <cellStyle name="Обычный 7 2 4 2 2" xfId="402" xr:uid="{00000000-0005-0000-0000-0000AD010000}"/>
    <cellStyle name="Обычный 7 2 4 2 3" xfId="573" xr:uid="{00000000-0005-0000-0000-0000AE010000}"/>
    <cellStyle name="Обычный 7 2 4 3" xfId="231" xr:uid="{00000000-0005-0000-0000-0000AF010000}"/>
    <cellStyle name="Обычный 7 2 4 3 2" xfId="403" xr:uid="{00000000-0005-0000-0000-0000B0010000}"/>
    <cellStyle name="Обычный 7 2 4 3 3" xfId="574" xr:uid="{00000000-0005-0000-0000-0000B1010000}"/>
    <cellStyle name="Обычный 7 2 4 4" xfId="401" xr:uid="{00000000-0005-0000-0000-0000B2010000}"/>
    <cellStyle name="Обычный 7 2 4 5" xfId="572" xr:uid="{00000000-0005-0000-0000-0000B3010000}"/>
    <cellStyle name="Обычный 7 2 5" xfId="232" xr:uid="{00000000-0005-0000-0000-0000B4010000}"/>
    <cellStyle name="Обычный 7 2 5 2" xfId="404" xr:uid="{00000000-0005-0000-0000-0000B5010000}"/>
    <cellStyle name="Обычный 7 2 5 3" xfId="575" xr:uid="{00000000-0005-0000-0000-0000B6010000}"/>
    <cellStyle name="Обычный 7 2 6" xfId="233" xr:uid="{00000000-0005-0000-0000-0000B7010000}"/>
    <cellStyle name="Обычный 7 2 6 2" xfId="405" xr:uid="{00000000-0005-0000-0000-0000B8010000}"/>
    <cellStyle name="Обычный 7 2 6 3" xfId="576" xr:uid="{00000000-0005-0000-0000-0000B9010000}"/>
    <cellStyle name="Обычный 7 2 7" xfId="234" xr:uid="{00000000-0005-0000-0000-0000BA010000}"/>
    <cellStyle name="Обычный 7 2 7 2" xfId="406" xr:uid="{00000000-0005-0000-0000-0000BB010000}"/>
    <cellStyle name="Обычный 7 2 7 3" xfId="577" xr:uid="{00000000-0005-0000-0000-0000BC010000}"/>
    <cellStyle name="Обычный 7 2 8" xfId="111" xr:uid="{00000000-0005-0000-0000-0000BD010000}"/>
    <cellStyle name="Обычный 7 2 9" xfId="284" xr:uid="{00000000-0005-0000-0000-0000BE010000}"/>
    <cellStyle name="Обычный 8" xfId="57" xr:uid="{00000000-0005-0000-0000-0000BF010000}"/>
    <cellStyle name="Обычный 9" xfId="113" xr:uid="{00000000-0005-0000-0000-0000C0010000}"/>
    <cellStyle name="Обычный 9 2" xfId="131" xr:uid="{00000000-0005-0000-0000-0000C1010000}"/>
    <cellStyle name="Обычный 9 2 2" xfId="235" xr:uid="{00000000-0005-0000-0000-0000C2010000}"/>
    <cellStyle name="Обычный 9 2 2 2" xfId="236" xr:uid="{00000000-0005-0000-0000-0000C3010000}"/>
    <cellStyle name="Обычный 9 2 2 2 2" xfId="408" xr:uid="{00000000-0005-0000-0000-0000C4010000}"/>
    <cellStyle name="Обычный 9 2 2 2 3" xfId="579" xr:uid="{00000000-0005-0000-0000-0000C5010000}"/>
    <cellStyle name="Обычный 9 2 2 3" xfId="237" xr:uid="{00000000-0005-0000-0000-0000C6010000}"/>
    <cellStyle name="Обычный 9 2 2 3 2" xfId="409" xr:uid="{00000000-0005-0000-0000-0000C7010000}"/>
    <cellStyle name="Обычный 9 2 2 3 3" xfId="580" xr:uid="{00000000-0005-0000-0000-0000C8010000}"/>
    <cellStyle name="Обычный 9 2 2 4" xfId="238" xr:uid="{00000000-0005-0000-0000-0000C9010000}"/>
    <cellStyle name="Обычный 9 2 2 4 2" xfId="410" xr:uid="{00000000-0005-0000-0000-0000CA010000}"/>
    <cellStyle name="Обычный 9 2 2 4 3" xfId="581" xr:uid="{00000000-0005-0000-0000-0000CB010000}"/>
    <cellStyle name="Обычный 9 2 2 5" xfId="407" xr:uid="{00000000-0005-0000-0000-0000CC010000}"/>
    <cellStyle name="Обычный 9 2 2 6" xfId="578" xr:uid="{00000000-0005-0000-0000-0000CD010000}"/>
    <cellStyle name="Обычный 9 2 3" xfId="239" xr:uid="{00000000-0005-0000-0000-0000CE010000}"/>
    <cellStyle name="Обычный 9 2 3 2" xfId="411" xr:uid="{00000000-0005-0000-0000-0000CF010000}"/>
    <cellStyle name="Обычный 9 2 3 3" xfId="582" xr:uid="{00000000-0005-0000-0000-0000D0010000}"/>
    <cellStyle name="Обычный 9 2 4" xfId="240" xr:uid="{00000000-0005-0000-0000-0000D1010000}"/>
    <cellStyle name="Обычный 9 2 4 2" xfId="412" xr:uid="{00000000-0005-0000-0000-0000D2010000}"/>
    <cellStyle name="Обычный 9 2 4 3" xfId="583" xr:uid="{00000000-0005-0000-0000-0000D3010000}"/>
    <cellStyle name="Обычный 9 2 5" xfId="303" xr:uid="{00000000-0005-0000-0000-0000D4010000}"/>
    <cellStyle name="Обычный 9 2 6" xfId="474" xr:uid="{00000000-0005-0000-0000-0000D5010000}"/>
    <cellStyle name="Обычный 9 3" xfId="136" xr:uid="{00000000-0005-0000-0000-0000D6010000}"/>
    <cellStyle name="Обычный 9 3 2" xfId="241" xr:uid="{00000000-0005-0000-0000-0000D7010000}"/>
    <cellStyle name="Обычный 9 3 2 2" xfId="413" xr:uid="{00000000-0005-0000-0000-0000D8010000}"/>
    <cellStyle name="Обычный 9 3 2 3" xfId="584" xr:uid="{00000000-0005-0000-0000-0000D9010000}"/>
    <cellStyle name="Обычный 9 3 3" xfId="242" xr:uid="{00000000-0005-0000-0000-0000DA010000}"/>
    <cellStyle name="Обычный 9 3 3 2" xfId="414" xr:uid="{00000000-0005-0000-0000-0000DB010000}"/>
    <cellStyle name="Обычный 9 3 3 3" xfId="585" xr:uid="{00000000-0005-0000-0000-0000DC010000}"/>
    <cellStyle name="Обычный 9 3 4" xfId="243" xr:uid="{00000000-0005-0000-0000-0000DD010000}"/>
    <cellStyle name="Обычный 9 3 4 2" xfId="415" xr:uid="{00000000-0005-0000-0000-0000DE010000}"/>
    <cellStyle name="Обычный 9 3 4 3" xfId="586" xr:uid="{00000000-0005-0000-0000-0000DF010000}"/>
    <cellStyle name="Обычный 9 3 5" xfId="308" xr:uid="{00000000-0005-0000-0000-0000E0010000}"/>
    <cellStyle name="Обычный 9 3 6" xfId="479" xr:uid="{00000000-0005-0000-0000-0000E1010000}"/>
    <cellStyle name="Обычный 9 4" xfId="244" xr:uid="{00000000-0005-0000-0000-0000E2010000}"/>
    <cellStyle name="Обычный 9 4 2" xfId="416" xr:uid="{00000000-0005-0000-0000-0000E3010000}"/>
    <cellStyle name="Обычный 9 4 3" xfId="587" xr:uid="{00000000-0005-0000-0000-0000E4010000}"/>
    <cellStyle name="Обычный 9 5" xfId="245" xr:uid="{00000000-0005-0000-0000-0000E5010000}"/>
    <cellStyle name="Обычный 9 5 2" xfId="417" xr:uid="{00000000-0005-0000-0000-0000E6010000}"/>
    <cellStyle name="Обычный 9 5 3" xfId="588" xr:uid="{00000000-0005-0000-0000-0000E7010000}"/>
    <cellStyle name="Обычный 9 6" xfId="286" xr:uid="{00000000-0005-0000-0000-0000E8010000}"/>
    <cellStyle name="Обычный 9 7" xfId="457" xr:uid="{00000000-0005-0000-0000-0000E9010000}"/>
    <cellStyle name="Плохой" xfId="38" builtinId="27" customBuiltin="1"/>
    <cellStyle name="Плохой 2" xfId="95" xr:uid="{00000000-0005-0000-0000-0000EB010000}"/>
    <cellStyle name="Пояснение" xfId="39" builtinId="53" customBuiltin="1"/>
    <cellStyle name="Пояснение 2" xfId="96" xr:uid="{00000000-0005-0000-0000-0000ED010000}"/>
    <cellStyle name="Примечание" xfId="40" builtinId="10" customBuiltin="1"/>
    <cellStyle name="Примечание 2" xfId="97" xr:uid="{00000000-0005-0000-0000-0000EF010000}"/>
    <cellStyle name="Процентный 2" xfId="103" xr:uid="{00000000-0005-0000-0000-0000F0010000}"/>
    <cellStyle name="Процентный 3" xfId="104" xr:uid="{00000000-0005-0000-0000-0000F1010000}"/>
    <cellStyle name="Связанная ячейка" xfId="41" builtinId="24" customBuiltin="1"/>
    <cellStyle name="Связанная ячейка 2" xfId="98" xr:uid="{00000000-0005-0000-0000-0000F3010000}"/>
    <cellStyle name="Стиль 1" xfId="105" xr:uid="{00000000-0005-0000-0000-0000F4010000}"/>
    <cellStyle name="Текст предупреждения" xfId="42" builtinId="11" customBuiltin="1"/>
    <cellStyle name="Текст предупреждения 2" xfId="99" xr:uid="{00000000-0005-0000-0000-0000F6010000}"/>
    <cellStyle name="Финансовый 2" xfId="49" xr:uid="{00000000-0005-0000-0000-0000F7010000}"/>
    <cellStyle name="Финансовый 2 10" xfId="451" xr:uid="{00000000-0005-0000-0000-0000F8010000}"/>
    <cellStyle name="Финансовый 2 2" xfId="125" xr:uid="{00000000-0005-0000-0000-0000F9010000}"/>
    <cellStyle name="Финансовый 2 2 2" xfId="246" xr:uid="{00000000-0005-0000-0000-0000FA010000}"/>
    <cellStyle name="Финансовый 2 2 2 2" xfId="247" xr:uid="{00000000-0005-0000-0000-0000FB010000}"/>
    <cellStyle name="Финансовый 2 2 2 2 2" xfId="50" xr:uid="{00000000-0005-0000-0000-0000FC010000}"/>
    <cellStyle name="Финансовый 2 2 2 2 3" xfId="419" xr:uid="{00000000-0005-0000-0000-0000FD010000}"/>
    <cellStyle name="Финансовый 2 2 2 2 4" xfId="590" xr:uid="{00000000-0005-0000-0000-0000FE010000}"/>
    <cellStyle name="Финансовый 2 2 2 3" xfId="248" xr:uid="{00000000-0005-0000-0000-0000FF010000}"/>
    <cellStyle name="Финансовый 2 2 2 3 2" xfId="420" xr:uid="{00000000-0005-0000-0000-000000020000}"/>
    <cellStyle name="Финансовый 2 2 2 3 3" xfId="591" xr:uid="{00000000-0005-0000-0000-000001020000}"/>
    <cellStyle name="Финансовый 2 2 2 4" xfId="418" xr:uid="{00000000-0005-0000-0000-000002020000}"/>
    <cellStyle name="Финансовый 2 2 2 5" xfId="589" xr:uid="{00000000-0005-0000-0000-000003020000}"/>
    <cellStyle name="Финансовый 2 2 3" xfId="249" xr:uid="{00000000-0005-0000-0000-000004020000}"/>
    <cellStyle name="Финансовый 2 2 3 2" xfId="421" xr:uid="{00000000-0005-0000-0000-000005020000}"/>
    <cellStyle name="Финансовый 2 2 3 3" xfId="592" xr:uid="{00000000-0005-0000-0000-000006020000}"/>
    <cellStyle name="Финансовый 2 2 4" xfId="250" xr:uid="{00000000-0005-0000-0000-000007020000}"/>
    <cellStyle name="Финансовый 2 2 4 2" xfId="422" xr:uid="{00000000-0005-0000-0000-000008020000}"/>
    <cellStyle name="Финансовый 2 2 4 3" xfId="593" xr:uid="{00000000-0005-0000-0000-000009020000}"/>
    <cellStyle name="Финансовый 2 2 5" xfId="297" xr:uid="{00000000-0005-0000-0000-00000A020000}"/>
    <cellStyle name="Финансовый 2 2 6" xfId="468" xr:uid="{00000000-0005-0000-0000-00000B020000}"/>
    <cellStyle name="Финансовый 2 3" xfId="118" xr:uid="{00000000-0005-0000-0000-00000C020000}"/>
    <cellStyle name="Финансовый 2 3 2" xfId="251" xr:uid="{00000000-0005-0000-0000-00000D020000}"/>
    <cellStyle name="Финансовый 2 3 2 2" xfId="252" xr:uid="{00000000-0005-0000-0000-00000E020000}"/>
    <cellStyle name="Финансовый 2 3 2 2 2" xfId="424" xr:uid="{00000000-0005-0000-0000-00000F020000}"/>
    <cellStyle name="Финансовый 2 3 2 2 3" xfId="595" xr:uid="{00000000-0005-0000-0000-000010020000}"/>
    <cellStyle name="Финансовый 2 3 2 3" xfId="253" xr:uid="{00000000-0005-0000-0000-000011020000}"/>
    <cellStyle name="Финансовый 2 3 2 3 2" xfId="425" xr:uid="{00000000-0005-0000-0000-000012020000}"/>
    <cellStyle name="Финансовый 2 3 2 3 3" xfId="596" xr:uid="{00000000-0005-0000-0000-000013020000}"/>
    <cellStyle name="Финансовый 2 3 2 4" xfId="423" xr:uid="{00000000-0005-0000-0000-000014020000}"/>
    <cellStyle name="Финансовый 2 3 2 5" xfId="594" xr:uid="{00000000-0005-0000-0000-000015020000}"/>
    <cellStyle name="Финансовый 2 3 3" xfId="254" xr:uid="{00000000-0005-0000-0000-000016020000}"/>
    <cellStyle name="Финансовый 2 3 3 2" xfId="426" xr:uid="{00000000-0005-0000-0000-000017020000}"/>
    <cellStyle name="Финансовый 2 3 3 3" xfId="597" xr:uid="{00000000-0005-0000-0000-000018020000}"/>
    <cellStyle name="Финансовый 2 3 4" xfId="255" xr:uid="{00000000-0005-0000-0000-000019020000}"/>
    <cellStyle name="Финансовый 2 3 4 2" xfId="427" xr:uid="{00000000-0005-0000-0000-00001A020000}"/>
    <cellStyle name="Финансовый 2 3 4 3" xfId="598" xr:uid="{00000000-0005-0000-0000-00001B020000}"/>
    <cellStyle name="Финансовый 2 3 5" xfId="290" xr:uid="{00000000-0005-0000-0000-00001C020000}"/>
    <cellStyle name="Финансовый 2 3 6" xfId="461" xr:uid="{00000000-0005-0000-0000-00001D020000}"/>
    <cellStyle name="Финансовый 2 4" xfId="256" xr:uid="{00000000-0005-0000-0000-00001E020000}"/>
    <cellStyle name="Финансовый 2 4 2" xfId="257" xr:uid="{00000000-0005-0000-0000-00001F020000}"/>
    <cellStyle name="Финансовый 2 4 2 2" xfId="429" xr:uid="{00000000-0005-0000-0000-000020020000}"/>
    <cellStyle name="Финансовый 2 4 2 3" xfId="600" xr:uid="{00000000-0005-0000-0000-000021020000}"/>
    <cellStyle name="Финансовый 2 4 3" xfId="258" xr:uid="{00000000-0005-0000-0000-000022020000}"/>
    <cellStyle name="Финансовый 2 4 3 2" xfId="430" xr:uid="{00000000-0005-0000-0000-000023020000}"/>
    <cellStyle name="Финансовый 2 4 3 3" xfId="601" xr:uid="{00000000-0005-0000-0000-000024020000}"/>
    <cellStyle name="Финансовый 2 4 4" xfId="428" xr:uid="{00000000-0005-0000-0000-000025020000}"/>
    <cellStyle name="Финансовый 2 4 5" xfId="599" xr:uid="{00000000-0005-0000-0000-000026020000}"/>
    <cellStyle name="Финансовый 2 5" xfId="259" xr:uid="{00000000-0005-0000-0000-000027020000}"/>
    <cellStyle name="Финансовый 2 5 2" xfId="431" xr:uid="{00000000-0005-0000-0000-000028020000}"/>
    <cellStyle name="Финансовый 2 5 3" xfId="602" xr:uid="{00000000-0005-0000-0000-000029020000}"/>
    <cellStyle name="Финансовый 2 6" xfId="260" xr:uid="{00000000-0005-0000-0000-00002A020000}"/>
    <cellStyle name="Финансовый 2 6 2" xfId="432" xr:uid="{00000000-0005-0000-0000-00002B020000}"/>
    <cellStyle name="Финансовый 2 6 3" xfId="603" xr:uid="{00000000-0005-0000-0000-00002C020000}"/>
    <cellStyle name="Финансовый 2 7" xfId="261" xr:uid="{00000000-0005-0000-0000-00002D020000}"/>
    <cellStyle name="Финансовый 2 7 2" xfId="433" xr:uid="{00000000-0005-0000-0000-00002E020000}"/>
    <cellStyle name="Финансовый 2 7 3" xfId="604" xr:uid="{00000000-0005-0000-0000-00002F020000}"/>
    <cellStyle name="Финансовый 2 8" xfId="107" xr:uid="{00000000-0005-0000-0000-000030020000}"/>
    <cellStyle name="Финансовый 2 9" xfId="280" xr:uid="{00000000-0005-0000-0000-000031020000}"/>
    <cellStyle name="Финансовый 3" xfId="51" xr:uid="{00000000-0005-0000-0000-000032020000}"/>
    <cellStyle name="Финансовый 3 10" xfId="452" xr:uid="{00000000-0005-0000-0000-000033020000}"/>
    <cellStyle name="Финансовый 3 2" xfId="126" xr:uid="{00000000-0005-0000-0000-000034020000}"/>
    <cellStyle name="Финансовый 3 2 2" xfId="262" xr:uid="{00000000-0005-0000-0000-000035020000}"/>
    <cellStyle name="Финансовый 3 2 2 2" xfId="263" xr:uid="{00000000-0005-0000-0000-000036020000}"/>
    <cellStyle name="Финансовый 3 2 2 2 2" xfId="435" xr:uid="{00000000-0005-0000-0000-000037020000}"/>
    <cellStyle name="Финансовый 3 2 2 2 3" xfId="606" xr:uid="{00000000-0005-0000-0000-000038020000}"/>
    <cellStyle name="Финансовый 3 2 2 3" xfId="264" xr:uid="{00000000-0005-0000-0000-000039020000}"/>
    <cellStyle name="Финансовый 3 2 2 3 2" xfId="436" xr:uid="{00000000-0005-0000-0000-00003A020000}"/>
    <cellStyle name="Финансовый 3 2 2 3 3" xfId="607" xr:uid="{00000000-0005-0000-0000-00003B020000}"/>
    <cellStyle name="Финансовый 3 2 2 4" xfId="434" xr:uid="{00000000-0005-0000-0000-00003C020000}"/>
    <cellStyle name="Финансовый 3 2 2 5" xfId="605" xr:uid="{00000000-0005-0000-0000-00003D020000}"/>
    <cellStyle name="Финансовый 3 2 3" xfId="265" xr:uid="{00000000-0005-0000-0000-00003E020000}"/>
    <cellStyle name="Финансовый 3 2 3 2" xfId="437" xr:uid="{00000000-0005-0000-0000-00003F020000}"/>
    <cellStyle name="Финансовый 3 2 3 3" xfId="608" xr:uid="{00000000-0005-0000-0000-000040020000}"/>
    <cellStyle name="Финансовый 3 2 4" xfId="266" xr:uid="{00000000-0005-0000-0000-000041020000}"/>
    <cellStyle name="Финансовый 3 2 4 2" xfId="438" xr:uid="{00000000-0005-0000-0000-000042020000}"/>
    <cellStyle name="Финансовый 3 2 4 3" xfId="609" xr:uid="{00000000-0005-0000-0000-000043020000}"/>
    <cellStyle name="Финансовый 3 2 5" xfId="298" xr:uid="{00000000-0005-0000-0000-000044020000}"/>
    <cellStyle name="Финансовый 3 2 6" xfId="469" xr:uid="{00000000-0005-0000-0000-000045020000}"/>
    <cellStyle name="Финансовый 3 3" xfId="119" xr:uid="{00000000-0005-0000-0000-000046020000}"/>
    <cellStyle name="Финансовый 3 3 2" xfId="267" xr:uid="{00000000-0005-0000-0000-000047020000}"/>
    <cellStyle name="Финансовый 3 3 2 2" xfId="268" xr:uid="{00000000-0005-0000-0000-000048020000}"/>
    <cellStyle name="Финансовый 3 3 2 2 2" xfId="440" xr:uid="{00000000-0005-0000-0000-000049020000}"/>
    <cellStyle name="Финансовый 3 3 2 2 3" xfId="611" xr:uid="{00000000-0005-0000-0000-00004A020000}"/>
    <cellStyle name="Финансовый 3 3 2 3" xfId="269" xr:uid="{00000000-0005-0000-0000-00004B020000}"/>
    <cellStyle name="Финансовый 3 3 2 3 2" xfId="441" xr:uid="{00000000-0005-0000-0000-00004C020000}"/>
    <cellStyle name="Финансовый 3 3 2 3 3" xfId="612" xr:uid="{00000000-0005-0000-0000-00004D020000}"/>
    <cellStyle name="Финансовый 3 3 2 4" xfId="439" xr:uid="{00000000-0005-0000-0000-00004E020000}"/>
    <cellStyle name="Финансовый 3 3 2 5" xfId="610" xr:uid="{00000000-0005-0000-0000-00004F020000}"/>
    <cellStyle name="Финансовый 3 3 3" xfId="270" xr:uid="{00000000-0005-0000-0000-000050020000}"/>
    <cellStyle name="Финансовый 3 3 3 2" xfId="442" xr:uid="{00000000-0005-0000-0000-000051020000}"/>
    <cellStyle name="Финансовый 3 3 3 3" xfId="613" xr:uid="{00000000-0005-0000-0000-000052020000}"/>
    <cellStyle name="Финансовый 3 3 4" xfId="271" xr:uid="{00000000-0005-0000-0000-000053020000}"/>
    <cellStyle name="Финансовый 3 3 4 2" xfId="443" xr:uid="{00000000-0005-0000-0000-000054020000}"/>
    <cellStyle name="Финансовый 3 3 4 3" xfId="614" xr:uid="{00000000-0005-0000-0000-000055020000}"/>
    <cellStyle name="Финансовый 3 3 5" xfId="291" xr:uid="{00000000-0005-0000-0000-000056020000}"/>
    <cellStyle name="Финансовый 3 3 6" xfId="462" xr:uid="{00000000-0005-0000-0000-000057020000}"/>
    <cellStyle name="Финансовый 3 4" xfId="272" xr:uid="{00000000-0005-0000-0000-000058020000}"/>
    <cellStyle name="Финансовый 3 4 2" xfId="273" xr:uid="{00000000-0005-0000-0000-000059020000}"/>
    <cellStyle name="Финансовый 3 4 2 2" xfId="445" xr:uid="{00000000-0005-0000-0000-00005A020000}"/>
    <cellStyle name="Финансовый 3 4 2 3" xfId="616" xr:uid="{00000000-0005-0000-0000-00005B020000}"/>
    <cellStyle name="Финансовый 3 4 3" xfId="274" xr:uid="{00000000-0005-0000-0000-00005C020000}"/>
    <cellStyle name="Финансовый 3 4 3 2" xfId="446" xr:uid="{00000000-0005-0000-0000-00005D020000}"/>
    <cellStyle name="Финансовый 3 4 3 3" xfId="617" xr:uid="{00000000-0005-0000-0000-00005E020000}"/>
    <cellStyle name="Финансовый 3 4 4" xfId="444" xr:uid="{00000000-0005-0000-0000-00005F020000}"/>
    <cellStyle name="Финансовый 3 4 5" xfId="615" xr:uid="{00000000-0005-0000-0000-000060020000}"/>
    <cellStyle name="Финансовый 3 5" xfId="275" xr:uid="{00000000-0005-0000-0000-000061020000}"/>
    <cellStyle name="Финансовый 3 5 2" xfId="447" xr:uid="{00000000-0005-0000-0000-000062020000}"/>
    <cellStyle name="Финансовый 3 5 3" xfId="618" xr:uid="{00000000-0005-0000-0000-000063020000}"/>
    <cellStyle name="Финансовый 3 6" xfId="276" xr:uid="{00000000-0005-0000-0000-000064020000}"/>
    <cellStyle name="Финансовый 3 6 2" xfId="448" xr:uid="{00000000-0005-0000-0000-000065020000}"/>
    <cellStyle name="Финансовый 3 6 3" xfId="619" xr:uid="{00000000-0005-0000-0000-000066020000}"/>
    <cellStyle name="Финансовый 3 7" xfId="277" xr:uid="{00000000-0005-0000-0000-000067020000}"/>
    <cellStyle name="Финансовый 3 7 2" xfId="449" xr:uid="{00000000-0005-0000-0000-000068020000}"/>
    <cellStyle name="Финансовый 3 7 3" xfId="620" xr:uid="{00000000-0005-0000-0000-000069020000}"/>
    <cellStyle name="Финансовый 3 8" xfId="108" xr:uid="{00000000-0005-0000-0000-00006A020000}"/>
    <cellStyle name="Финансовый 3 9" xfId="281" xr:uid="{00000000-0005-0000-0000-00006B020000}"/>
    <cellStyle name="Хороший" xfId="43" builtinId="26" customBuiltin="1"/>
    <cellStyle name="Хороший 2" xfId="100" xr:uid="{00000000-0005-0000-0000-00006D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65"/>
  <sheetViews>
    <sheetView tabSelected="1" zoomScaleNormal="100" zoomScaleSheetLayoutView="80" workbookViewId="0">
      <selection activeCell="I21" sqref="I21"/>
    </sheetView>
  </sheetViews>
  <sheetFormatPr defaultRowHeight="15.75" x14ac:dyDescent="0.25"/>
  <cols>
    <col min="1" max="1" width="10.375" style="5" customWidth="1"/>
    <col min="2" max="2" width="50.25" style="5" customWidth="1"/>
    <col min="3" max="3" width="13" style="5" customWidth="1"/>
    <col min="4" max="6" width="11.125" style="5" customWidth="1"/>
    <col min="7" max="7" width="9" style="5" customWidth="1"/>
    <col min="8" max="8" width="11.375" style="5" customWidth="1"/>
    <col min="9" max="9" width="9" style="5" customWidth="1"/>
    <col min="10" max="10" width="9.875" style="5" customWidth="1"/>
    <col min="11" max="11" width="9" style="5" customWidth="1"/>
    <col min="12" max="12" width="9.5" style="32" customWidth="1"/>
    <col min="13" max="15" width="9" style="5" customWidth="1"/>
    <col min="16" max="16" width="9" style="6" customWidth="1"/>
    <col min="17" max="17" width="13.25" style="5" customWidth="1"/>
    <col min="18" max="19" width="10.375" style="5" customWidth="1"/>
    <col min="20" max="20" width="40.875" style="30" customWidth="1"/>
    <col min="21" max="22" width="10.625" style="20" customWidth="1"/>
    <col min="23" max="23" width="12.125" style="20" customWidth="1"/>
    <col min="24" max="24" width="10.625" style="20" customWidth="1"/>
    <col min="25" max="25" width="22.75" style="20" customWidth="1"/>
    <col min="26" max="29" width="10.625" style="20" customWidth="1"/>
    <col min="30" max="63" width="10.625" style="1" customWidth="1"/>
    <col min="64" max="64" width="12.125" style="1" customWidth="1"/>
    <col min="65" max="65" width="11.5" style="1" customWidth="1"/>
    <col min="66" max="66" width="14.125" style="1" customWidth="1"/>
    <col min="67" max="67" width="15.125" style="1" customWidth="1"/>
    <col min="68" max="68" width="13" style="1" customWidth="1"/>
    <col min="69" max="69" width="11.75" style="1" customWidth="1"/>
    <col min="70" max="70" width="17.5" style="1" customWidth="1"/>
    <col min="71" max="16384" width="9" style="1"/>
  </cols>
  <sheetData>
    <row r="1" spans="1:34" ht="21.75" customHeight="1" x14ac:dyDescent="0.25">
      <c r="T1" s="70" t="s">
        <v>42</v>
      </c>
      <c r="V1" s="21"/>
    </row>
    <row r="2" spans="1:34" ht="18" customHeight="1" x14ac:dyDescent="0.25">
      <c r="E2" s="6"/>
      <c r="T2" s="71" t="s">
        <v>0</v>
      </c>
      <c r="V2" s="21"/>
    </row>
    <row r="3" spans="1:34" ht="19.5" customHeight="1" x14ac:dyDescent="0.25">
      <c r="E3" s="7"/>
      <c r="T3" s="71" t="s">
        <v>44</v>
      </c>
      <c r="V3" s="21"/>
    </row>
    <row r="4" spans="1:34" s="2" customFormat="1" ht="18" customHeight="1" x14ac:dyDescent="0.25">
      <c r="A4" s="89" t="s">
        <v>43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22"/>
      <c r="V4" s="22"/>
      <c r="W4" s="23"/>
      <c r="X4" s="23"/>
      <c r="Y4" s="23"/>
      <c r="Z4" s="23"/>
      <c r="AA4" s="23"/>
      <c r="AB4" s="23"/>
      <c r="AC4" s="23"/>
    </row>
    <row r="5" spans="1:34" s="2" customFormat="1" ht="21" customHeight="1" x14ac:dyDescent="0.25">
      <c r="A5" s="90" t="s">
        <v>518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24"/>
      <c r="V5" s="24"/>
      <c r="W5" s="24"/>
      <c r="X5" s="23"/>
      <c r="Y5" s="23"/>
      <c r="Z5" s="23"/>
      <c r="AA5" s="23"/>
      <c r="AB5" s="23"/>
      <c r="AC5" s="23"/>
    </row>
    <row r="6" spans="1:34" s="2" customFormat="1" ht="12" customHeight="1" x14ac:dyDescent="0.25">
      <c r="A6" s="8"/>
      <c r="B6" s="8"/>
      <c r="C6" s="8"/>
      <c r="D6" s="8"/>
      <c r="E6" s="9"/>
      <c r="F6" s="8"/>
      <c r="G6" s="9"/>
      <c r="H6" s="8"/>
      <c r="I6" s="8"/>
      <c r="J6" s="8"/>
      <c r="K6" s="8"/>
      <c r="L6" s="33"/>
      <c r="M6" s="8"/>
      <c r="N6" s="8"/>
      <c r="O6" s="8"/>
      <c r="P6" s="9"/>
      <c r="Q6" s="8"/>
      <c r="R6" s="8"/>
      <c r="S6" s="8"/>
      <c r="T6" s="75"/>
      <c r="U6" s="8"/>
      <c r="V6" s="8"/>
      <c r="W6" s="23"/>
      <c r="X6" s="23"/>
      <c r="Y6" s="23"/>
      <c r="Z6" s="23"/>
      <c r="AA6" s="23"/>
      <c r="AB6" s="23"/>
      <c r="AC6" s="23"/>
    </row>
    <row r="7" spans="1:34" s="2" customFormat="1" ht="17.25" customHeight="1" x14ac:dyDescent="0.25">
      <c r="A7" s="90" t="s">
        <v>128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24"/>
      <c r="V7" s="24"/>
      <c r="W7" s="23"/>
      <c r="X7" s="23"/>
      <c r="Y7" s="23"/>
      <c r="Z7" s="23"/>
      <c r="AA7" s="23"/>
      <c r="AB7" s="23"/>
      <c r="AC7" s="23"/>
    </row>
    <row r="8" spans="1:34" ht="25.5" customHeight="1" x14ac:dyDescent="0.25">
      <c r="A8" s="91" t="s">
        <v>9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25"/>
      <c r="V8" s="25"/>
    </row>
    <row r="9" spans="1:34" ht="21.75" customHeight="1" x14ac:dyDescent="0.25">
      <c r="A9" s="92" t="s">
        <v>134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26"/>
      <c r="V9" s="26"/>
    </row>
    <row r="10" spans="1:34" ht="19.5" customHeight="1" x14ac:dyDescent="0.25">
      <c r="A10" s="79" t="s">
        <v>495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27"/>
      <c r="V10" s="27"/>
      <c r="W10" s="27"/>
      <c r="X10" s="27"/>
      <c r="Y10" s="27"/>
      <c r="Z10" s="27"/>
      <c r="AA10" s="27"/>
      <c r="AB10" s="27"/>
      <c r="AC10" s="27"/>
      <c r="AD10" s="3"/>
      <c r="AE10" s="3"/>
      <c r="AF10" s="3"/>
      <c r="AG10" s="3"/>
      <c r="AH10" s="3"/>
    </row>
    <row r="11" spans="1:34" ht="21" customHeight="1" x14ac:dyDescent="0.25">
      <c r="A11" s="79" t="s">
        <v>133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27"/>
      <c r="V11" s="27"/>
      <c r="W11" s="27"/>
      <c r="X11" s="27"/>
      <c r="Y11" s="27"/>
      <c r="Z11" s="27"/>
      <c r="AA11" s="27"/>
      <c r="AB11" s="27"/>
      <c r="AC11" s="27"/>
      <c r="AD11" s="4"/>
      <c r="AE11" s="4"/>
      <c r="AF11" s="4"/>
      <c r="AG11" s="4"/>
      <c r="AH11" s="4"/>
    </row>
    <row r="12" spans="1:34" ht="19.5" customHeight="1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22"/>
      <c r="V12" s="22"/>
    </row>
    <row r="13" spans="1:34" ht="84.75" customHeight="1" x14ac:dyDescent="0.25">
      <c r="A13" s="84" t="s">
        <v>8</v>
      </c>
      <c r="B13" s="84" t="s">
        <v>6</v>
      </c>
      <c r="C13" s="84" t="s">
        <v>1</v>
      </c>
      <c r="D13" s="85" t="s">
        <v>45</v>
      </c>
      <c r="E13" s="85" t="s">
        <v>145</v>
      </c>
      <c r="F13" s="85" t="s">
        <v>146</v>
      </c>
      <c r="G13" s="80" t="s">
        <v>144</v>
      </c>
      <c r="H13" s="88"/>
      <c r="I13" s="88"/>
      <c r="J13" s="88"/>
      <c r="K13" s="88"/>
      <c r="L13" s="88"/>
      <c r="M13" s="88"/>
      <c r="N13" s="88"/>
      <c r="O13" s="88"/>
      <c r="P13" s="81"/>
      <c r="Q13" s="85" t="s">
        <v>46</v>
      </c>
      <c r="R13" s="84" t="s">
        <v>41</v>
      </c>
      <c r="S13" s="84"/>
      <c r="T13" s="82" t="s">
        <v>2</v>
      </c>
      <c r="U13" s="23"/>
      <c r="V13" s="23"/>
    </row>
    <row r="14" spans="1:34" ht="69" customHeight="1" x14ac:dyDescent="0.25">
      <c r="A14" s="84"/>
      <c r="B14" s="84"/>
      <c r="C14" s="84"/>
      <c r="D14" s="86"/>
      <c r="E14" s="86"/>
      <c r="F14" s="86"/>
      <c r="G14" s="80" t="s">
        <v>7</v>
      </c>
      <c r="H14" s="81"/>
      <c r="I14" s="80" t="s">
        <v>10</v>
      </c>
      <c r="J14" s="81"/>
      <c r="K14" s="80" t="s">
        <v>11</v>
      </c>
      <c r="L14" s="81"/>
      <c r="M14" s="80" t="s">
        <v>12</v>
      </c>
      <c r="N14" s="81"/>
      <c r="O14" s="80" t="s">
        <v>13</v>
      </c>
      <c r="P14" s="81"/>
      <c r="Q14" s="86"/>
      <c r="R14" s="84" t="s">
        <v>47</v>
      </c>
      <c r="S14" s="84" t="s">
        <v>3</v>
      </c>
      <c r="T14" s="82"/>
    </row>
    <row r="15" spans="1:34" ht="32.25" customHeight="1" x14ac:dyDescent="0.25">
      <c r="A15" s="84"/>
      <c r="B15" s="84"/>
      <c r="C15" s="84"/>
      <c r="D15" s="87"/>
      <c r="E15" s="87"/>
      <c r="F15" s="87"/>
      <c r="G15" s="74" t="s">
        <v>4</v>
      </c>
      <c r="H15" s="74" t="s">
        <v>5</v>
      </c>
      <c r="I15" s="74" t="s">
        <v>4</v>
      </c>
      <c r="J15" s="74" t="s">
        <v>5</v>
      </c>
      <c r="K15" s="74" t="s">
        <v>4</v>
      </c>
      <c r="L15" s="31" t="s">
        <v>5</v>
      </c>
      <c r="M15" s="74" t="s">
        <v>4</v>
      </c>
      <c r="N15" s="74" t="s">
        <v>5</v>
      </c>
      <c r="O15" s="74" t="s">
        <v>4</v>
      </c>
      <c r="P15" s="10" t="s">
        <v>5</v>
      </c>
      <c r="Q15" s="87"/>
      <c r="R15" s="84"/>
      <c r="S15" s="84"/>
      <c r="T15" s="82"/>
    </row>
    <row r="16" spans="1:34" x14ac:dyDescent="0.25">
      <c r="A16" s="74">
        <v>1</v>
      </c>
      <c r="B16" s="74">
        <f>A16+1</f>
        <v>2</v>
      </c>
      <c r="C16" s="74">
        <f t="shared" ref="C16:T16" si="0">B16+1</f>
        <v>3</v>
      </c>
      <c r="D16" s="74">
        <f t="shared" si="0"/>
        <v>4</v>
      </c>
      <c r="E16" s="74">
        <f>D16+1</f>
        <v>5</v>
      </c>
      <c r="F16" s="74">
        <f t="shared" si="0"/>
        <v>6</v>
      </c>
      <c r="G16" s="74">
        <f>F16+1</f>
        <v>7</v>
      </c>
      <c r="H16" s="74">
        <f>G16+1</f>
        <v>8</v>
      </c>
      <c r="I16" s="74">
        <f>H16+1</f>
        <v>9</v>
      </c>
      <c r="J16" s="74">
        <f t="shared" ref="J16:M16" si="1">I16+1</f>
        <v>10</v>
      </c>
      <c r="K16" s="74">
        <f t="shared" si="1"/>
        <v>11</v>
      </c>
      <c r="L16" s="11">
        <f>K16+1</f>
        <v>12</v>
      </c>
      <c r="M16" s="74">
        <f t="shared" si="1"/>
        <v>13</v>
      </c>
      <c r="N16" s="74">
        <f t="shared" si="0"/>
        <v>14</v>
      </c>
      <c r="O16" s="74">
        <f>N16+1</f>
        <v>15</v>
      </c>
      <c r="P16" s="11">
        <f t="shared" si="0"/>
        <v>16</v>
      </c>
      <c r="Q16" s="74">
        <f t="shared" si="0"/>
        <v>17</v>
      </c>
      <c r="R16" s="74">
        <f t="shared" si="0"/>
        <v>18</v>
      </c>
      <c r="S16" s="74">
        <f t="shared" si="0"/>
        <v>19</v>
      </c>
      <c r="T16" s="76">
        <f t="shared" si="0"/>
        <v>20</v>
      </c>
    </row>
    <row r="17" spans="1:29" s="14" customFormat="1" x14ac:dyDescent="0.25">
      <c r="A17" s="34" t="s">
        <v>48</v>
      </c>
      <c r="B17" s="35" t="s">
        <v>14</v>
      </c>
      <c r="C17" s="36" t="s">
        <v>49</v>
      </c>
      <c r="D17" s="13">
        <f>G17</f>
        <v>336.10803169538968</v>
      </c>
      <c r="E17" s="13">
        <v>0</v>
      </c>
      <c r="F17" s="13">
        <f>D17-E17</f>
        <v>336.10803169538968</v>
      </c>
      <c r="G17" s="13">
        <f t="shared" ref="G17:G80" si="2">I17+K17+M17+O17</f>
        <v>336.10803169538968</v>
      </c>
      <c r="H17" s="13">
        <f>J17+L17+N17</f>
        <v>228.73873251412562</v>
      </c>
      <c r="I17" s="13">
        <v>20.288446452062995</v>
      </c>
      <c r="J17" s="13">
        <v>60.152197176000001</v>
      </c>
      <c r="K17" s="13">
        <v>105.94337900801607</v>
      </c>
      <c r="L17" s="13">
        <v>69.470280648125609</v>
      </c>
      <c r="M17" s="13">
        <v>146.75418533004958</v>
      </c>
      <c r="N17" s="17">
        <v>99.116254689999991</v>
      </c>
      <c r="O17" s="13">
        <v>63.122020905261031</v>
      </c>
      <c r="P17" s="61" t="s">
        <v>485</v>
      </c>
      <c r="Q17" s="13">
        <f>F17-H17</f>
        <v>107.36929918126407</v>
      </c>
      <c r="R17" s="13">
        <f>(J17+L17+N17)-(I17+K17+M17)</f>
        <v>-44.247278276003044</v>
      </c>
      <c r="S17" s="15">
        <f>(J17+L17+N17)/(I17+K17+M17)*100-100</f>
        <v>-16.208624811188699</v>
      </c>
      <c r="T17" s="67" t="s">
        <v>485</v>
      </c>
      <c r="U17" s="28"/>
      <c r="V17" s="29"/>
      <c r="W17" s="29"/>
      <c r="X17" s="29"/>
      <c r="Y17" s="29"/>
      <c r="Z17" s="29"/>
      <c r="AA17" s="29"/>
      <c r="AB17" s="29"/>
      <c r="AC17" s="29"/>
    </row>
    <row r="18" spans="1:29" s="14" customFormat="1" x14ac:dyDescent="0.25">
      <c r="A18" s="34" t="s">
        <v>50</v>
      </c>
      <c r="B18" s="35" t="s">
        <v>51</v>
      </c>
      <c r="C18" s="36" t="s">
        <v>49</v>
      </c>
      <c r="D18" s="13">
        <f t="shared" ref="D18:D81" si="3">G18</f>
        <v>85.110166372690713</v>
      </c>
      <c r="E18" s="13">
        <v>0</v>
      </c>
      <c r="F18" s="13">
        <f t="shared" ref="F18:F81" si="4">D18-E18</f>
        <v>85.110166372690713</v>
      </c>
      <c r="G18" s="13">
        <f t="shared" si="2"/>
        <v>85.110166372690713</v>
      </c>
      <c r="H18" s="13">
        <f t="shared" ref="H18:H81" si="5">J18+L18+N18</f>
        <v>64.108705490572461</v>
      </c>
      <c r="I18" s="13">
        <v>9.4375404034279864</v>
      </c>
      <c r="J18" s="13">
        <v>30.443511215999997</v>
      </c>
      <c r="K18" s="13">
        <v>25.216758341761096</v>
      </c>
      <c r="L18" s="13">
        <v>5.5106765986550812</v>
      </c>
      <c r="M18" s="13">
        <v>25.216758341761093</v>
      </c>
      <c r="N18" s="17">
        <v>28.154517675917386</v>
      </c>
      <c r="O18" s="13">
        <v>25.239109285740543</v>
      </c>
      <c r="P18" s="61" t="s">
        <v>485</v>
      </c>
      <c r="Q18" s="13">
        <f>F18-H18</f>
        <v>21.001460882118252</v>
      </c>
      <c r="R18" s="13">
        <f t="shared" ref="R18:R81" si="6">(J18+L18+N18)-(I18+K18+M18)</f>
        <v>4.2376484036222877</v>
      </c>
      <c r="S18" s="15">
        <f t="shared" ref="S18:S30" si="7">(J18+L18+N18)/(I18+K18+M18)*100-100</f>
        <v>7.0779582152157303</v>
      </c>
      <c r="T18" s="67" t="s">
        <v>485</v>
      </c>
      <c r="U18" s="29"/>
      <c r="V18" s="29"/>
      <c r="W18" s="29"/>
      <c r="X18" s="29"/>
      <c r="Y18" s="29"/>
      <c r="Z18" s="29"/>
      <c r="AA18" s="29"/>
      <c r="AB18" s="29"/>
      <c r="AC18" s="29"/>
    </row>
    <row r="19" spans="1:29" s="14" customFormat="1" x14ac:dyDescent="0.25">
      <c r="A19" s="34" t="s">
        <v>52</v>
      </c>
      <c r="B19" s="35" t="s">
        <v>53</v>
      </c>
      <c r="C19" s="36" t="s">
        <v>49</v>
      </c>
      <c r="D19" s="13">
        <f t="shared" si="3"/>
        <v>116.51854471717103</v>
      </c>
      <c r="E19" s="13">
        <v>0</v>
      </c>
      <c r="F19" s="13">
        <f t="shared" si="4"/>
        <v>116.51854471717103</v>
      </c>
      <c r="G19" s="13">
        <f t="shared" si="2"/>
        <v>116.51854471717103</v>
      </c>
      <c r="H19" s="13">
        <f t="shared" si="5"/>
        <v>62.214723611364732</v>
      </c>
      <c r="I19" s="13">
        <v>9.1653974087350054</v>
      </c>
      <c r="J19" s="13">
        <v>4.471478844</v>
      </c>
      <c r="K19" s="13">
        <v>35.709836679995</v>
      </c>
      <c r="L19" s="13">
        <v>24.988565779569583</v>
      </c>
      <c r="M19" s="13">
        <v>53.64889459927651</v>
      </c>
      <c r="N19" s="17">
        <v>32.754678987795145</v>
      </c>
      <c r="O19" s="13">
        <v>17.994416029164508</v>
      </c>
      <c r="P19" s="61" t="s">
        <v>485</v>
      </c>
      <c r="Q19" s="13">
        <f>F19-H19</f>
        <v>54.303821105806293</v>
      </c>
      <c r="R19" s="13">
        <f t="shared" si="6"/>
        <v>-36.309405076641781</v>
      </c>
      <c r="S19" s="15">
        <f t="shared" si="7"/>
        <v>-36.853312543997937</v>
      </c>
      <c r="T19" s="67" t="s">
        <v>485</v>
      </c>
      <c r="U19" s="29"/>
      <c r="V19" s="29"/>
      <c r="W19" s="29"/>
      <c r="X19" s="29"/>
      <c r="Y19" s="29"/>
      <c r="Z19" s="29"/>
      <c r="AA19" s="29"/>
      <c r="AB19" s="29"/>
      <c r="AC19" s="29"/>
    </row>
    <row r="20" spans="1:29" s="14" customFormat="1" ht="38.25" x14ac:dyDescent="0.25">
      <c r="A20" s="34" t="s">
        <v>54</v>
      </c>
      <c r="B20" s="35" t="s">
        <v>55</v>
      </c>
      <c r="C20" s="36" t="s">
        <v>49</v>
      </c>
      <c r="D20" s="13">
        <f t="shared" si="3"/>
        <v>0</v>
      </c>
      <c r="E20" s="13">
        <v>0</v>
      </c>
      <c r="F20" s="13">
        <f t="shared" si="4"/>
        <v>0</v>
      </c>
      <c r="G20" s="13">
        <f t="shared" si="2"/>
        <v>0</v>
      </c>
      <c r="H20" s="13">
        <f t="shared" si="5"/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7">
        <v>0</v>
      </c>
      <c r="O20" s="13">
        <v>0</v>
      </c>
      <c r="P20" s="61" t="s">
        <v>485</v>
      </c>
      <c r="Q20" s="13">
        <f>F20-H20</f>
        <v>0</v>
      </c>
      <c r="R20" s="13">
        <f t="shared" si="6"/>
        <v>0</v>
      </c>
      <c r="S20" s="15">
        <v>0</v>
      </c>
      <c r="T20" s="67" t="s">
        <v>485</v>
      </c>
      <c r="U20" s="29"/>
      <c r="V20" s="29"/>
      <c r="W20" s="29"/>
      <c r="X20" s="29"/>
      <c r="Y20" s="29"/>
      <c r="Z20" s="29"/>
      <c r="AA20" s="29"/>
      <c r="AB20" s="29"/>
      <c r="AC20" s="29"/>
    </row>
    <row r="21" spans="1:29" s="14" customFormat="1" ht="25.5" x14ac:dyDescent="0.25">
      <c r="A21" s="34" t="s">
        <v>56</v>
      </c>
      <c r="B21" s="35" t="s">
        <v>57</v>
      </c>
      <c r="C21" s="36" t="s">
        <v>49</v>
      </c>
      <c r="D21" s="13">
        <f t="shared" si="3"/>
        <v>93.308996849527915</v>
      </c>
      <c r="E21" s="13">
        <v>0</v>
      </c>
      <c r="F21" s="13">
        <f t="shared" si="4"/>
        <v>93.308996849527915</v>
      </c>
      <c r="G21" s="13">
        <f t="shared" si="2"/>
        <v>93.308996849527915</v>
      </c>
      <c r="H21" s="13">
        <f t="shared" si="5"/>
        <v>60.956957082188467</v>
      </c>
      <c r="I21" s="13">
        <v>1.6855086399000008</v>
      </c>
      <c r="J21" s="13">
        <v>6.657012108</v>
      </c>
      <c r="K21" s="13">
        <v>34.447213026259973</v>
      </c>
      <c r="L21" s="13">
        <v>17.319850137901014</v>
      </c>
      <c r="M21" s="13">
        <v>37.287779593011976</v>
      </c>
      <c r="N21" s="17">
        <v>36.980094836287456</v>
      </c>
      <c r="O21" s="13">
        <v>19.888495590355976</v>
      </c>
      <c r="P21" s="61" t="s">
        <v>485</v>
      </c>
      <c r="Q21" s="13">
        <f>F21-H21</f>
        <v>32.352039767339448</v>
      </c>
      <c r="R21" s="13">
        <f t="shared" si="6"/>
        <v>-12.463544176983476</v>
      </c>
      <c r="S21" s="15">
        <f t="shared" si="7"/>
        <v>-16.9755639953854</v>
      </c>
      <c r="T21" s="67" t="s">
        <v>485</v>
      </c>
      <c r="U21" s="29"/>
      <c r="V21" s="29"/>
      <c r="W21" s="29"/>
      <c r="X21" s="29"/>
      <c r="Y21" s="29"/>
      <c r="Z21" s="29"/>
      <c r="AA21" s="29"/>
      <c r="AB21" s="29"/>
      <c r="AC21" s="29"/>
    </row>
    <row r="22" spans="1:29" s="14" customFormat="1" ht="25.5" x14ac:dyDescent="0.25">
      <c r="A22" s="34" t="s">
        <v>58</v>
      </c>
      <c r="B22" s="35" t="s">
        <v>59</v>
      </c>
      <c r="C22" s="36" t="s">
        <v>49</v>
      </c>
      <c r="D22" s="13">
        <f t="shared" si="3"/>
        <v>0</v>
      </c>
      <c r="E22" s="13">
        <v>0</v>
      </c>
      <c r="F22" s="13">
        <f t="shared" si="4"/>
        <v>0</v>
      </c>
      <c r="G22" s="13">
        <f t="shared" si="2"/>
        <v>0</v>
      </c>
      <c r="H22" s="13">
        <f t="shared" si="5"/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7">
        <v>0</v>
      </c>
      <c r="O22" s="13">
        <v>0</v>
      </c>
      <c r="P22" s="61" t="s">
        <v>485</v>
      </c>
      <c r="Q22" s="13">
        <f>F22-H22</f>
        <v>0</v>
      </c>
      <c r="R22" s="13">
        <f t="shared" si="6"/>
        <v>0</v>
      </c>
      <c r="S22" s="15">
        <v>0</v>
      </c>
      <c r="T22" s="67" t="s">
        <v>485</v>
      </c>
      <c r="U22" s="29"/>
      <c r="V22" s="29"/>
      <c r="W22" s="29"/>
      <c r="X22" s="29"/>
      <c r="Y22" s="29"/>
      <c r="Z22" s="29"/>
      <c r="AA22" s="29"/>
      <c r="AB22" s="29"/>
      <c r="AC22" s="29"/>
    </row>
    <row r="23" spans="1:29" s="14" customFormat="1" x14ac:dyDescent="0.25">
      <c r="A23" s="34" t="s">
        <v>60</v>
      </c>
      <c r="B23" s="35" t="s">
        <v>61</v>
      </c>
      <c r="C23" s="36" t="s">
        <v>49</v>
      </c>
      <c r="D23" s="13">
        <f t="shared" si="3"/>
        <v>41.170323756000002</v>
      </c>
      <c r="E23" s="13">
        <v>0</v>
      </c>
      <c r="F23" s="13">
        <f t="shared" si="4"/>
        <v>41.170323756000002</v>
      </c>
      <c r="G23" s="13">
        <f t="shared" si="2"/>
        <v>41.170323756000002</v>
      </c>
      <c r="H23" s="13">
        <f t="shared" si="5"/>
        <v>41.45834632999992</v>
      </c>
      <c r="I23" s="13">
        <v>0</v>
      </c>
      <c r="J23" s="13">
        <v>18.580195008</v>
      </c>
      <c r="K23" s="13">
        <v>10.569570960000002</v>
      </c>
      <c r="L23" s="13">
        <v>21.65118813199992</v>
      </c>
      <c r="M23" s="13">
        <v>30.600752795999998</v>
      </c>
      <c r="N23" s="17">
        <v>1.22696319</v>
      </c>
      <c r="O23" s="13">
        <v>0</v>
      </c>
      <c r="P23" s="61" t="s">
        <v>485</v>
      </c>
      <c r="Q23" s="13">
        <f>F23-H23</f>
        <v>-0.2880225739999176</v>
      </c>
      <c r="R23" s="13">
        <f t="shared" si="6"/>
        <v>0.2880225739999176</v>
      </c>
      <c r="S23" s="15">
        <f t="shared" si="7"/>
        <v>0.69958782861876045</v>
      </c>
      <c r="T23" s="67" t="s">
        <v>485</v>
      </c>
      <c r="U23" s="29"/>
      <c r="V23" s="29"/>
      <c r="W23" s="29"/>
      <c r="X23" s="29"/>
      <c r="Y23" s="29"/>
      <c r="Z23" s="29"/>
      <c r="AA23" s="29"/>
      <c r="AB23" s="29"/>
      <c r="AC23" s="29"/>
    </row>
    <row r="24" spans="1:29" s="14" customFormat="1" x14ac:dyDescent="0.25">
      <c r="A24" s="34" t="s">
        <v>62</v>
      </c>
      <c r="B24" s="35" t="s">
        <v>63</v>
      </c>
      <c r="C24" s="36" t="s">
        <v>49</v>
      </c>
      <c r="D24" s="13">
        <f t="shared" si="3"/>
        <v>336.10803169538963</v>
      </c>
      <c r="E24" s="13">
        <v>0</v>
      </c>
      <c r="F24" s="13">
        <f t="shared" si="4"/>
        <v>336.10803169538963</v>
      </c>
      <c r="G24" s="13">
        <f t="shared" si="2"/>
        <v>336.10803169538963</v>
      </c>
      <c r="H24" s="13">
        <f t="shared" si="5"/>
        <v>228.73873251412562</v>
      </c>
      <c r="I24" s="13">
        <v>20.288446452062992</v>
      </c>
      <c r="J24" s="13">
        <v>60.152197176000001</v>
      </c>
      <c r="K24" s="13">
        <v>105.94337900801607</v>
      </c>
      <c r="L24" s="13">
        <v>69.470280648125595</v>
      </c>
      <c r="M24" s="13">
        <v>146.75418533004958</v>
      </c>
      <c r="N24" s="17">
        <v>99.116254689999991</v>
      </c>
      <c r="O24" s="13">
        <v>63.122020905261024</v>
      </c>
      <c r="P24" s="61" t="s">
        <v>485</v>
      </c>
      <c r="Q24" s="13">
        <f>F24-H24</f>
        <v>107.36929918126401</v>
      </c>
      <c r="R24" s="13">
        <f t="shared" si="6"/>
        <v>-44.247278276002987</v>
      </c>
      <c r="S24" s="15">
        <f t="shared" si="7"/>
        <v>-16.20862481118867</v>
      </c>
      <c r="T24" s="67" t="s">
        <v>485</v>
      </c>
      <c r="U24" s="29"/>
      <c r="V24" s="29"/>
      <c r="W24" s="29"/>
      <c r="X24" s="29"/>
      <c r="Y24" s="29"/>
      <c r="Z24" s="29"/>
      <c r="AA24" s="29"/>
      <c r="AB24" s="29"/>
      <c r="AC24" s="29"/>
    </row>
    <row r="25" spans="1:29" s="14" customFormat="1" ht="15.75" customHeight="1" x14ac:dyDescent="0.25">
      <c r="A25" s="37" t="s">
        <v>15</v>
      </c>
      <c r="B25" s="38" t="s">
        <v>64</v>
      </c>
      <c r="C25" s="39" t="s">
        <v>49</v>
      </c>
      <c r="D25" s="13">
        <f t="shared" si="3"/>
        <v>85.110166372690713</v>
      </c>
      <c r="E25" s="13">
        <v>0</v>
      </c>
      <c r="F25" s="13">
        <f t="shared" si="4"/>
        <v>85.110166372690713</v>
      </c>
      <c r="G25" s="13">
        <f t="shared" si="2"/>
        <v>85.110166372690713</v>
      </c>
      <c r="H25" s="13">
        <f t="shared" si="5"/>
        <v>64.108705490572461</v>
      </c>
      <c r="I25" s="13">
        <v>9.4375404034279864</v>
      </c>
      <c r="J25" s="13">
        <v>30.443511215999997</v>
      </c>
      <c r="K25" s="13">
        <v>25.216758341761096</v>
      </c>
      <c r="L25" s="13">
        <v>5.5106765986550812</v>
      </c>
      <c r="M25" s="13">
        <v>25.216758341761093</v>
      </c>
      <c r="N25" s="17">
        <v>28.154517675917386</v>
      </c>
      <c r="O25" s="13">
        <v>25.239109285740543</v>
      </c>
      <c r="P25" s="61" t="s">
        <v>485</v>
      </c>
      <c r="Q25" s="13">
        <f>F25-H25</f>
        <v>21.001460882118252</v>
      </c>
      <c r="R25" s="13">
        <f t="shared" si="6"/>
        <v>4.2376484036222877</v>
      </c>
      <c r="S25" s="15">
        <f t="shared" si="7"/>
        <v>7.0779582152157303</v>
      </c>
      <c r="T25" s="96" t="s">
        <v>487</v>
      </c>
      <c r="U25" s="29"/>
      <c r="V25" s="29"/>
      <c r="W25" s="29"/>
      <c r="X25" s="29"/>
      <c r="Y25" s="29"/>
      <c r="Z25" s="29"/>
      <c r="AA25" s="29"/>
      <c r="AB25" s="29"/>
      <c r="AC25" s="29"/>
    </row>
    <row r="26" spans="1:29" s="14" customFormat="1" ht="25.5" x14ac:dyDescent="0.25">
      <c r="A26" s="37" t="s">
        <v>16</v>
      </c>
      <c r="B26" s="38" t="s">
        <v>65</v>
      </c>
      <c r="C26" s="39" t="s">
        <v>49</v>
      </c>
      <c r="D26" s="13">
        <f t="shared" si="3"/>
        <v>80.098368975389732</v>
      </c>
      <c r="E26" s="13">
        <v>0</v>
      </c>
      <c r="F26" s="13">
        <f t="shared" si="4"/>
        <v>80.098368975389732</v>
      </c>
      <c r="G26" s="13">
        <f t="shared" si="2"/>
        <v>80.098368975389732</v>
      </c>
      <c r="H26" s="13">
        <f t="shared" si="5"/>
        <v>62.263620135810498</v>
      </c>
      <c r="I26" s="13">
        <v>8.1901787900976011</v>
      </c>
      <c r="J26" s="13">
        <v>29.936352576000001</v>
      </c>
      <c r="K26" s="13">
        <v>23.969396728430713</v>
      </c>
      <c r="L26" s="13">
        <v>4.9856422492298877</v>
      </c>
      <c r="M26" s="13">
        <v>23.969396728430709</v>
      </c>
      <c r="N26" s="17">
        <v>27.341625310580611</v>
      </c>
      <c r="O26" s="13">
        <v>23.969396728430709</v>
      </c>
      <c r="P26" s="61" t="s">
        <v>485</v>
      </c>
      <c r="Q26" s="13">
        <f>F26-H26</f>
        <v>17.834748839579234</v>
      </c>
      <c r="R26" s="13">
        <f t="shared" si="6"/>
        <v>6.1346478888514753</v>
      </c>
      <c r="S26" s="15">
        <f t="shared" si="7"/>
        <v>10.929556774814884</v>
      </c>
      <c r="T26" s="97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s="14" customFormat="1" ht="38.25" x14ac:dyDescent="0.25">
      <c r="A27" s="37" t="s">
        <v>17</v>
      </c>
      <c r="B27" s="38" t="s">
        <v>66</v>
      </c>
      <c r="C27" s="39" t="s">
        <v>49</v>
      </c>
      <c r="D27" s="13">
        <f t="shared" si="3"/>
        <v>13.913712912194558</v>
      </c>
      <c r="E27" s="13">
        <v>0</v>
      </c>
      <c r="F27" s="13">
        <f t="shared" si="4"/>
        <v>13.913712912194558</v>
      </c>
      <c r="G27" s="13">
        <f t="shared" si="2"/>
        <v>13.913712912194558</v>
      </c>
      <c r="H27" s="13">
        <f t="shared" si="5"/>
        <v>5.9973632457994963</v>
      </c>
      <c r="I27" s="13">
        <v>1.4226980878970956</v>
      </c>
      <c r="J27" s="13">
        <v>1.6883100120000001</v>
      </c>
      <c r="K27" s="13">
        <v>4.1636716080991549</v>
      </c>
      <c r="L27" s="13">
        <v>1.0414890780149282</v>
      </c>
      <c r="M27" s="13">
        <v>4.1636716080991549</v>
      </c>
      <c r="N27" s="17">
        <v>3.2675641557845685</v>
      </c>
      <c r="O27" s="13">
        <v>4.1636716080991549</v>
      </c>
      <c r="P27" s="61" t="s">
        <v>485</v>
      </c>
      <c r="Q27" s="13">
        <f>F27-H27</f>
        <v>7.9163496663950621</v>
      </c>
      <c r="R27" s="13">
        <f t="shared" si="6"/>
        <v>-3.7526780582959081</v>
      </c>
      <c r="S27" s="15">
        <f t="shared" si="7"/>
        <v>-38.488842675154963</v>
      </c>
      <c r="T27" s="97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s="14" customFormat="1" ht="38.25" x14ac:dyDescent="0.25">
      <c r="A28" s="37" t="s">
        <v>18</v>
      </c>
      <c r="B28" s="38" t="s">
        <v>67</v>
      </c>
      <c r="C28" s="39" t="s">
        <v>49</v>
      </c>
      <c r="D28" s="13">
        <f t="shared" si="3"/>
        <v>20.426745467173522</v>
      </c>
      <c r="E28" s="13">
        <v>0</v>
      </c>
      <c r="F28" s="13">
        <f t="shared" si="4"/>
        <v>20.426745467173522</v>
      </c>
      <c r="G28" s="13">
        <f t="shared" si="2"/>
        <v>20.426745467173522</v>
      </c>
      <c r="H28" s="13">
        <f t="shared" si="5"/>
        <v>34.045402905197697</v>
      </c>
      <c r="I28" s="13">
        <v>2.0886654699219842</v>
      </c>
      <c r="J28" s="13">
        <v>24.987966575999998</v>
      </c>
      <c r="K28" s="13">
        <v>6.1126933324171793</v>
      </c>
      <c r="L28" s="13">
        <v>-2.9850115927624321</v>
      </c>
      <c r="M28" s="13">
        <v>6.1126933324171793</v>
      </c>
      <c r="N28" s="17">
        <v>12.042447921960132</v>
      </c>
      <c r="O28" s="13">
        <v>6.1126933324171793</v>
      </c>
      <c r="P28" s="61" t="s">
        <v>485</v>
      </c>
      <c r="Q28" s="13">
        <f>F28-H28</f>
        <v>-13.618657438024176</v>
      </c>
      <c r="R28" s="13">
        <f t="shared" si="6"/>
        <v>19.731350770441356</v>
      </c>
      <c r="S28" s="15">
        <f t="shared" si="7"/>
        <v>137.84601721919904</v>
      </c>
      <c r="T28" s="97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s="14" customFormat="1" ht="25.5" x14ac:dyDescent="0.25">
      <c r="A29" s="37" t="s">
        <v>19</v>
      </c>
      <c r="B29" s="38" t="s">
        <v>68</v>
      </c>
      <c r="C29" s="39" t="s">
        <v>49</v>
      </c>
      <c r="D29" s="13">
        <f t="shared" si="3"/>
        <v>45.757910596021659</v>
      </c>
      <c r="E29" s="13">
        <v>0</v>
      </c>
      <c r="F29" s="13">
        <f t="shared" si="4"/>
        <v>45.757910596021659</v>
      </c>
      <c r="G29" s="13">
        <f t="shared" si="2"/>
        <v>45.757910596021659</v>
      </c>
      <c r="H29" s="13">
        <f t="shared" si="5"/>
        <v>22.220853984813303</v>
      </c>
      <c r="I29" s="13">
        <v>4.678815232278521</v>
      </c>
      <c r="J29" s="13">
        <v>3.2600759879999996</v>
      </c>
      <c r="K29" s="13">
        <v>13.69303178791438</v>
      </c>
      <c r="L29" s="13">
        <v>6.9291647639773917</v>
      </c>
      <c r="M29" s="13">
        <v>13.693031787914377</v>
      </c>
      <c r="N29" s="17">
        <v>12.031613232835911</v>
      </c>
      <c r="O29" s="13">
        <v>13.693031787914377</v>
      </c>
      <c r="P29" s="61" t="s">
        <v>485</v>
      </c>
      <c r="Q29" s="13">
        <f>F29-H29</f>
        <v>23.537056611208357</v>
      </c>
      <c r="R29" s="13">
        <f t="shared" si="6"/>
        <v>-9.844024823293978</v>
      </c>
      <c r="S29" s="15">
        <f t="shared" si="7"/>
        <v>-30.700333789519945</v>
      </c>
      <c r="T29" s="97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s="19" customFormat="1" ht="38.25" x14ac:dyDescent="0.25">
      <c r="A30" s="40" t="s">
        <v>19</v>
      </c>
      <c r="B30" s="41" t="s">
        <v>430</v>
      </c>
      <c r="C30" s="42" t="s">
        <v>147</v>
      </c>
      <c r="D30" s="12">
        <f t="shared" si="3"/>
        <v>45.757910596021659</v>
      </c>
      <c r="E30" s="12">
        <v>0</v>
      </c>
      <c r="F30" s="12">
        <f t="shared" si="4"/>
        <v>45.757910596021659</v>
      </c>
      <c r="G30" s="12">
        <f t="shared" si="2"/>
        <v>45.757910596021659</v>
      </c>
      <c r="H30" s="12">
        <f t="shared" si="5"/>
        <v>8.4587589328359112</v>
      </c>
      <c r="I30" s="12">
        <v>4.678815232278521</v>
      </c>
      <c r="J30" s="12">
        <v>0</v>
      </c>
      <c r="K30" s="12">
        <v>13.69303178791438</v>
      </c>
      <c r="L30" s="12">
        <v>0</v>
      </c>
      <c r="M30" s="12">
        <v>13.693031787914377</v>
      </c>
      <c r="N30" s="18">
        <v>8.4587589328359112</v>
      </c>
      <c r="O30" s="12">
        <v>13.693031787914377</v>
      </c>
      <c r="P30" s="62" t="s">
        <v>485</v>
      </c>
      <c r="Q30" s="12">
        <f>F30-H30</f>
        <v>37.299151663185746</v>
      </c>
      <c r="R30" s="12">
        <f t="shared" si="6"/>
        <v>-23.606119875271368</v>
      </c>
      <c r="S30" s="16">
        <f t="shared" si="7"/>
        <v>-73.619863079921572</v>
      </c>
      <c r="T30" s="97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ht="25.5" x14ac:dyDescent="0.25">
      <c r="A31" s="43" t="s">
        <v>19</v>
      </c>
      <c r="B31" s="44" t="s">
        <v>148</v>
      </c>
      <c r="C31" s="45" t="s">
        <v>149</v>
      </c>
      <c r="D31" s="12">
        <f t="shared" si="3"/>
        <v>0</v>
      </c>
      <c r="E31" s="12">
        <v>0</v>
      </c>
      <c r="F31" s="12">
        <f t="shared" si="4"/>
        <v>0</v>
      </c>
      <c r="G31" s="12">
        <f t="shared" si="2"/>
        <v>0</v>
      </c>
      <c r="H31" s="12">
        <f t="shared" si="5"/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8">
        <v>0</v>
      </c>
      <c r="O31" s="12">
        <v>0</v>
      </c>
      <c r="P31" s="62" t="s">
        <v>485</v>
      </c>
      <c r="Q31" s="12">
        <f>F31-H31</f>
        <v>0</v>
      </c>
      <c r="R31" s="12">
        <f t="shared" si="6"/>
        <v>0</v>
      </c>
      <c r="S31" s="16">
        <v>0</v>
      </c>
      <c r="T31" s="97"/>
    </row>
    <row r="32" spans="1:29" ht="63.75" x14ac:dyDescent="0.25">
      <c r="A32" s="43" t="s">
        <v>19</v>
      </c>
      <c r="B32" s="44" t="s">
        <v>150</v>
      </c>
      <c r="C32" s="45" t="s">
        <v>151</v>
      </c>
      <c r="D32" s="12">
        <f t="shared" si="3"/>
        <v>0</v>
      </c>
      <c r="E32" s="12">
        <v>0</v>
      </c>
      <c r="F32" s="12">
        <f t="shared" si="4"/>
        <v>0</v>
      </c>
      <c r="G32" s="12">
        <f t="shared" si="2"/>
        <v>0</v>
      </c>
      <c r="H32" s="12">
        <f t="shared" si="5"/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8">
        <v>0</v>
      </c>
      <c r="O32" s="12">
        <v>0</v>
      </c>
      <c r="P32" s="62" t="s">
        <v>485</v>
      </c>
      <c r="Q32" s="12">
        <f>F32-H32</f>
        <v>0</v>
      </c>
      <c r="R32" s="12">
        <f t="shared" si="6"/>
        <v>0</v>
      </c>
      <c r="S32" s="16">
        <v>0</v>
      </c>
      <c r="T32" s="97"/>
    </row>
    <row r="33" spans="1:20" ht="38.25" x14ac:dyDescent="0.25">
      <c r="A33" s="43" t="s">
        <v>19</v>
      </c>
      <c r="B33" s="44" t="s">
        <v>152</v>
      </c>
      <c r="C33" s="46" t="s">
        <v>153</v>
      </c>
      <c r="D33" s="12">
        <f t="shared" si="3"/>
        <v>0</v>
      </c>
      <c r="E33" s="12">
        <v>0</v>
      </c>
      <c r="F33" s="12">
        <f t="shared" si="4"/>
        <v>0</v>
      </c>
      <c r="G33" s="12">
        <f t="shared" si="2"/>
        <v>0</v>
      </c>
      <c r="H33" s="12">
        <f t="shared" si="5"/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8">
        <v>0</v>
      </c>
      <c r="O33" s="12">
        <v>0</v>
      </c>
      <c r="P33" s="62" t="s">
        <v>485</v>
      </c>
      <c r="Q33" s="12">
        <f>F33-H33</f>
        <v>0</v>
      </c>
      <c r="R33" s="12">
        <f t="shared" si="6"/>
        <v>0</v>
      </c>
      <c r="S33" s="16">
        <v>0</v>
      </c>
      <c r="T33" s="97"/>
    </row>
    <row r="34" spans="1:20" ht="51" x14ac:dyDescent="0.25">
      <c r="A34" s="43" t="s">
        <v>19</v>
      </c>
      <c r="B34" s="44" t="s">
        <v>154</v>
      </c>
      <c r="C34" s="46" t="s">
        <v>155</v>
      </c>
      <c r="D34" s="12">
        <f t="shared" si="3"/>
        <v>0</v>
      </c>
      <c r="E34" s="12">
        <v>0</v>
      </c>
      <c r="F34" s="12">
        <f t="shared" si="4"/>
        <v>0</v>
      </c>
      <c r="G34" s="12">
        <f t="shared" si="2"/>
        <v>0</v>
      </c>
      <c r="H34" s="12">
        <f t="shared" si="5"/>
        <v>0</v>
      </c>
      <c r="I34" s="12">
        <v>0</v>
      </c>
      <c r="J34" s="12">
        <v>1.71912E-2</v>
      </c>
      <c r="K34" s="12">
        <v>0</v>
      </c>
      <c r="L34" s="12">
        <v>-1.71912E-2</v>
      </c>
      <c r="M34" s="12">
        <v>0</v>
      </c>
      <c r="N34" s="18">
        <v>0</v>
      </c>
      <c r="O34" s="12">
        <v>0</v>
      </c>
      <c r="P34" s="62" t="s">
        <v>485</v>
      </c>
      <c r="Q34" s="12">
        <f>F34-H34</f>
        <v>0</v>
      </c>
      <c r="R34" s="12">
        <f t="shared" si="6"/>
        <v>0</v>
      </c>
      <c r="S34" s="16">
        <v>0</v>
      </c>
      <c r="T34" s="97"/>
    </row>
    <row r="35" spans="1:20" ht="38.25" x14ac:dyDescent="0.25">
      <c r="A35" s="43" t="s">
        <v>19</v>
      </c>
      <c r="B35" s="44" t="s">
        <v>156</v>
      </c>
      <c r="C35" s="46" t="s">
        <v>157</v>
      </c>
      <c r="D35" s="12">
        <f t="shared" si="3"/>
        <v>0</v>
      </c>
      <c r="E35" s="12">
        <v>0</v>
      </c>
      <c r="F35" s="12">
        <f t="shared" si="4"/>
        <v>0</v>
      </c>
      <c r="G35" s="12">
        <f t="shared" si="2"/>
        <v>0</v>
      </c>
      <c r="H35" s="12">
        <f t="shared" si="5"/>
        <v>7.4999999999999997E-3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8">
        <v>7.4999999999999997E-3</v>
      </c>
      <c r="O35" s="12">
        <v>0</v>
      </c>
      <c r="P35" s="62" t="s">
        <v>485</v>
      </c>
      <c r="Q35" s="12">
        <f>F35-H35</f>
        <v>-7.4999999999999997E-3</v>
      </c>
      <c r="R35" s="12">
        <f t="shared" si="6"/>
        <v>7.4999999999999997E-3</v>
      </c>
      <c r="S35" s="16">
        <v>100</v>
      </c>
      <c r="T35" s="97"/>
    </row>
    <row r="36" spans="1:20" ht="25.5" x14ac:dyDescent="0.25">
      <c r="A36" s="43" t="s">
        <v>19</v>
      </c>
      <c r="B36" s="44" t="s">
        <v>158</v>
      </c>
      <c r="C36" s="46" t="s">
        <v>159</v>
      </c>
      <c r="D36" s="12">
        <f t="shared" si="3"/>
        <v>0</v>
      </c>
      <c r="E36" s="12">
        <v>0</v>
      </c>
      <c r="F36" s="12">
        <f t="shared" si="4"/>
        <v>0</v>
      </c>
      <c r="G36" s="12">
        <f t="shared" si="2"/>
        <v>0</v>
      </c>
      <c r="H36" s="12">
        <f t="shared" si="5"/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8">
        <v>0</v>
      </c>
      <c r="O36" s="12">
        <v>0</v>
      </c>
      <c r="P36" s="62" t="s">
        <v>485</v>
      </c>
      <c r="Q36" s="12">
        <f>F36-H36</f>
        <v>0</v>
      </c>
      <c r="R36" s="12">
        <f t="shared" si="6"/>
        <v>0</v>
      </c>
      <c r="S36" s="16">
        <v>0</v>
      </c>
      <c r="T36" s="97"/>
    </row>
    <row r="37" spans="1:20" ht="25.5" x14ac:dyDescent="0.25">
      <c r="A37" s="43" t="s">
        <v>19</v>
      </c>
      <c r="B37" s="44" t="s">
        <v>131</v>
      </c>
      <c r="C37" s="46" t="s">
        <v>132</v>
      </c>
      <c r="D37" s="12">
        <f t="shared" si="3"/>
        <v>0</v>
      </c>
      <c r="E37" s="12">
        <v>0</v>
      </c>
      <c r="F37" s="12">
        <f t="shared" si="4"/>
        <v>0</v>
      </c>
      <c r="G37" s="12">
        <f t="shared" si="2"/>
        <v>0</v>
      </c>
      <c r="H37" s="12">
        <f t="shared" si="5"/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8">
        <v>0</v>
      </c>
      <c r="O37" s="12">
        <v>0</v>
      </c>
      <c r="P37" s="62" t="s">
        <v>485</v>
      </c>
      <c r="Q37" s="12">
        <f>F37-H37</f>
        <v>0</v>
      </c>
      <c r="R37" s="12">
        <f t="shared" si="6"/>
        <v>0</v>
      </c>
      <c r="S37" s="16">
        <v>0</v>
      </c>
      <c r="T37" s="97"/>
    </row>
    <row r="38" spans="1:20" ht="25.5" x14ac:dyDescent="0.25">
      <c r="A38" s="43" t="s">
        <v>19</v>
      </c>
      <c r="B38" s="44" t="s">
        <v>160</v>
      </c>
      <c r="C38" s="46" t="s">
        <v>161</v>
      </c>
      <c r="D38" s="12">
        <f t="shared" si="3"/>
        <v>0</v>
      </c>
      <c r="E38" s="12">
        <v>0</v>
      </c>
      <c r="F38" s="12">
        <f t="shared" si="4"/>
        <v>0</v>
      </c>
      <c r="G38" s="12">
        <f t="shared" si="2"/>
        <v>0</v>
      </c>
      <c r="H38" s="12">
        <f t="shared" si="5"/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8">
        <v>0</v>
      </c>
      <c r="O38" s="12">
        <v>0</v>
      </c>
      <c r="P38" s="62" t="s">
        <v>485</v>
      </c>
      <c r="Q38" s="12">
        <f>F38-H38</f>
        <v>0</v>
      </c>
      <c r="R38" s="12">
        <f t="shared" si="6"/>
        <v>0</v>
      </c>
      <c r="S38" s="16">
        <v>0</v>
      </c>
      <c r="T38" s="97"/>
    </row>
    <row r="39" spans="1:20" ht="38.25" x14ac:dyDescent="0.25">
      <c r="A39" s="43" t="s">
        <v>19</v>
      </c>
      <c r="B39" s="44" t="s">
        <v>162</v>
      </c>
      <c r="C39" s="46" t="s">
        <v>163</v>
      </c>
      <c r="D39" s="12">
        <f t="shared" si="3"/>
        <v>0</v>
      </c>
      <c r="E39" s="12">
        <v>0</v>
      </c>
      <c r="F39" s="12">
        <f t="shared" si="4"/>
        <v>0</v>
      </c>
      <c r="G39" s="12">
        <f t="shared" si="2"/>
        <v>0</v>
      </c>
      <c r="H39" s="12">
        <f t="shared" si="5"/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8">
        <v>0</v>
      </c>
      <c r="O39" s="12">
        <v>0</v>
      </c>
      <c r="P39" s="62" t="s">
        <v>485</v>
      </c>
      <c r="Q39" s="12">
        <f>F39-H39</f>
        <v>0</v>
      </c>
      <c r="R39" s="12">
        <f t="shared" si="6"/>
        <v>0</v>
      </c>
      <c r="S39" s="16">
        <v>0</v>
      </c>
      <c r="T39" s="97"/>
    </row>
    <row r="40" spans="1:20" ht="25.5" x14ac:dyDescent="0.25">
      <c r="A40" s="43" t="s">
        <v>19</v>
      </c>
      <c r="B40" s="44" t="s">
        <v>164</v>
      </c>
      <c r="C40" s="46" t="s">
        <v>130</v>
      </c>
      <c r="D40" s="12">
        <f t="shared" si="3"/>
        <v>0</v>
      </c>
      <c r="E40" s="12">
        <v>0</v>
      </c>
      <c r="F40" s="12">
        <f t="shared" si="4"/>
        <v>0</v>
      </c>
      <c r="G40" s="12">
        <f t="shared" si="2"/>
        <v>0</v>
      </c>
      <c r="H40" s="12">
        <f t="shared" si="5"/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8">
        <v>0</v>
      </c>
      <c r="O40" s="12">
        <v>0</v>
      </c>
      <c r="P40" s="62" t="s">
        <v>485</v>
      </c>
      <c r="Q40" s="12">
        <f>F40-H40</f>
        <v>0</v>
      </c>
      <c r="R40" s="12">
        <f t="shared" si="6"/>
        <v>0</v>
      </c>
      <c r="S40" s="16">
        <v>0</v>
      </c>
      <c r="T40" s="97"/>
    </row>
    <row r="41" spans="1:20" ht="38.25" x14ac:dyDescent="0.25">
      <c r="A41" s="43" t="s">
        <v>19</v>
      </c>
      <c r="B41" s="44" t="s">
        <v>165</v>
      </c>
      <c r="C41" s="46" t="s">
        <v>166</v>
      </c>
      <c r="D41" s="12">
        <f t="shared" si="3"/>
        <v>0</v>
      </c>
      <c r="E41" s="12">
        <v>0</v>
      </c>
      <c r="F41" s="12">
        <f t="shared" si="4"/>
        <v>0</v>
      </c>
      <c r="G41" s="12">
        <f t="shared" si="2"/>
        <v>0</v>
      </c>
      <c r="H41" s="12">
        <f t="shared" si="5"/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8">
        <v>0</v>
      </c>
      <c r="O41" s="12">
        <v>0</v>
      </c>
      <c r="P41" s="62" t="s">
        <v>485</v>
      </c>
      <c r="Q41" s="12">
        <f>F41-H41</f>
        <v>0</v>
      </c>
      <c r="R41" s="12">
        <f t="shared" si="6"/>
        <v>0</v>
      </c>
      <c r="S41" s="16">
        <v>0</v>
      </c>
      <c r="T41" s="97"/>
    </row>
    <row r="42" spans="1:20" ht="38.25" x14ac:dyDescent="0.25">
      <c r="A42" s="43" t="s">
        <v>19</v>
      </c>
      <c r="B42" s="44" t="s">
        <v>167</v>
      </c>
      <c r="C42" s="46" t="s">
        <v>168</v>
      </c>
      <c r="D42" s="12">
        <f t="shared" si="3"/>
        <v>0</v>
      </c>
      <c r="E42" s="12">
        <v>0</v>
      </c>
      <c r="F42" s="12">
        <f t="shared" si="4"/>
        <v>0</v>
      </c>
      <c r="G42" s="12">
        <f t="shared" si="2"/>
        <v>0</v>
      </c>
      <c r="H42" s="12">
        <f t="shared" si="5"/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8">
        <v>0</v>
      </c>
      <c r="O42" s="12">
        <v>0</v>
      </c>
      <c r="P42" s="62" t="s">
        <v>485</v>
      </c>
      <c r="Q42" s="12">
        <f>F42-H42</f>
        <v>0</v>
      </c>
      <c r="R42" s="12">
        <f t="shared" si="6"/>
        <v>0</v>
      </c>
      <c r="S42" s="16">
        <v>0</v>
      </c>
      <c r="T42" s="97"/>
    </row>
    <row r="43" spans="1:20" ht="25.5" x14ac:dyDescent="0.25">
      <c r="A43" s="43" t="s">
        <v>19</v>
      </c>
      <c r="B43" s="44" t="s">
        <v>169</v>
      </c>
      <c r="C43" s="46" t="s">
        <v>129</v>
      </c>
      <c r="D43" s="12">
        <f t="shared" si="3"/>
        <v>0</v>
      </c>
      <c r="E43" s="12">
        <v>0</v>
      </c>
      <c r="F43" s="12">
        <f t="shared" si="4"/>
        <v>0</v>
      </c>
      <c r="G43" s="12">
        <f t="shared" si="2"/>
        <v>0</v>
      </c>
      <c r="H43" s="12">
        <f t="shared" si="5"/>
        <v>5.5368882427219583</v>
      </c>
      <c r="I43" s="12">
        <v>0</v>
      </c>
      <c r="J43" s="12">
        <v>0</v>
      </c>
      <c r="K43" s="12">
        <v>0</v>
      </c>
      <c r="L43" s="12">
        <v>5.5368882427219583</v>
      </c>
      <c r="M43" s="12">
        <v>0</v>
      </c>
      <c r="N43" s="18">
        <v>0</v>
      </c>
      <c r="O43" s="12">
        <v>0</v>
      </c>
      <c r="P43" s="62" t="s">
        <v>485</v>
      </c>
      <c r="Q43" s="12">
        <f>F43-H43</f>
        <v>-5.5368882427219583</v>
      </c>
      <c r="R43" s="12">
        <f t="shared" si="6"/>
        <v>5.5368882427219583</v>
      </c>
      <c r="S43" s="16">
        <v>100</v>
      </c>
      <c r="T43" s="97"/>
    </row>
    <row r="44" spans="1:20" ht="38.25" x14ac:dyDescent="0.25">
      <c r="A44" s="43" t="s">
        <v>19</v>
      </c>
      <c r="B44" s="44" t="s">
        <v>170</v>
      </c>
      <c r="C44" s="46" t="s">
        <v>171</v>
      </c>
      <c r="D44" s="12">
        <f t="shared" si="3"/>
        <v>0</v>
      </c>
      <c r="E44" s="12">
        <v>0</v>
      </c>
      <c r="F44" s="12">
        <f t="shared" si="4"/>
        <v>0</v>
      </c>
      <c r="G44" s="12">
        <f t="shared" si="2"/>
        <v>0</v>
      </c>
      <c r="H44" s="12">
        <f t="shared" si="5"/>
        <v>0</v>
      </c>
      <c r="I44" s="12">
        <v>0</v>
      </c>
      <c r="J44" s="12">
        <v>2.5530298799999995</v>
      </c>
      <c r="K44" s="12">
        <v>0</v>
      </c>
      <c r="L44" s="12">
        <v>-2.5530298799999995</v>
      </c>
      <c r="M44" s="12">
        <v>0</v>
      </c>
      <c r="N44" s="18">
        <v>0</v>
      </c>
      <c r="O44" s="12">
        <v>0</v>
      </c>
      <c r="P44" s="62" t="s">
        <v>485</v>
      </c>
      <c r="Q44" s="12">
        <f>F44-H44</f>
        <v>0</v>
      </c>
      <c r="R44" s="12">
        <f t="shared" si="6"/>
        <v>0</v>
      </c>
      <c r="S44" s="16">
        <v>0</v>
      </c>
      <c r="T44" s="97"/>
    </row>
    <row r="45" spans="1:20" ht="25.5" x14ac:dyDescent="0.25">
      <c r="A45" s="43" t="s">
        <v>19</v>
      </c>
      <c r="B45" s="44" t="s">
        <v>172</v>
      </c>
      <c r="C45" s="46" t="s">
        <v>173</v>
      </c>
      <c r="D45" s="12">
        <f t="shared" si="3"/>
        <v>0</v>
      </c>
      <c r="E45" s="12">
        <v>0</v>
      </c>
      <c r="F45" s="12">
        <f t="shared" si="4"/>
        <v>0</v>
      </c>
      <c r="G45" s="12">
        <f t="shared" si="2"/>
        <v>0</v>
      </c>
      <c r="H45" s="12">
        <f t="shared" si="5"/>
        <v>0.75868822000000002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8">
        <v>0.75868822000000002</v>
      </c>
      <c r="O45" s="12">
        <v>0</v>
      </c>
      <c r="P45" s="62" t="s">
        <v>485</v>
      </c>
      <c r="Q45" s="12">
        <f>F45-H45</f>
        <v>-0.75868822000000002</v>
      </c>
      <c r="R45" s="12">
        <f t="shared" si="6"/>
        <v>0.75868822000000002</v>
      </c>
      <c r="S45" s="16">
        <v>100</v>
      </c>
      <c r="T45" s="97"/>
    </row>
    <row r="46" spans="1:20" ht="38.25" x14ac:dyDescent="0.25">
      <c r="A46" s="43" t="s">
        <v>19</v>
      </c>
      <c r="B46" s="44" t="s">
        <v>174</v>
      </c>
      <c r="C46" s="46" t="s">
        <v>175</v>
      </c>
      <c r="D46" s="12">
        <f t="shared" si="3"/>
        <v>0</v>
      </c>
      <c r="E46" s="12">
        <v>0</v>
      </c>
      <c r="F46" s="12">
        <f t="shared" si="4"/>
        <v>0</v>
      </c>
      <c r="G46" s="12">
        <f t="shared" si="2"/>
        <v>0</v>
      </c>
      <c r="H46" s="12">
        <f t="shared" si="5"/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8">
        <v>0</v>
      </c>
      <c r="O46" s="12">
        <v>0</v>
      </c>
      <c r="P46" s="62" t="s">
        <v>485</v>
      </c>
      <c r="Q46" s="12">
        <f>F46-H46</f>
        <v>0</v>
      </c>
      <c r="R46" s="12">
        <f t="shared" si="6"/>
        <v>0</v>
      </c>
      <c r="S46" s="16">
        <v>0</v>
      </c>
      <c r="T46" s="97"/>
    </row>
    <row r="47" spans="1:20" ht="38.25" x14ac:dyDescent="0.25">
      <c r="A47" s="43" t="s">
        <v>19</v>
      </c>
      <c r="B47" s="44" t="s">
        <v>176</v>
      </c>
      <c r="C47" s="46" t="s">
        <v>177</v>
      </c>
      <c r="D47" s="12">
        <f t="shared" si="3"/>
        <v>0</v>
      </c>
      <c r="E47" s="12">
        <v>0</v>
      </c>
      <c r="F47" s="12">
        <f t="shared" si="4"/>
        <v>0</v>
      </c>
      <c r="G47" s="12">
        <f t="shared" si="2"/>
        <v>0</v>
      </c>
      <c r="H47" s="12">
        <f t="shared" si="5"/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8">
        <v>0</v>
      </c>
      <c r="O47" s="12">
        <v>0</v>
      </c>
      <c r="P47" s="62" t="s">
        <v>485</v>
      </c>
      <c r="Q47" s="12">
        <f>F47-H47</f>
        <v>0</v>
      </c>
      <c r="R47" s="12">
        <f t="shared" si="6"/>
        <v>0</v>
      </c>
      <c r="S47" s="16">
        <v>0</v>
      </c>
      <c r="T47" s="97"/>
    </row>
    <row r="48" spans="1:20" ht="25.5" x14ac:dyDescent="0.25">
      <c r="A48" s="43" t="s">
        <v>19</v>
      </c>
      <c r="B48" s="44" t="s">
        <v>178</v>
      </c>
      <c r="C48" s="46" t="s">
        <v>179</v>
      </c>
      <c r="D48" s="12">
        <f t="shared" si="3"/>
        <v>0</v>
      </c>
      <c r="E48" s="12">
        <v>0</v>
      </c>
      <c r="F48" s="12">
        <f t="shared" si="4"/>
        <v>0</v>
      </c>
      <c r="G48" s="12">
        <f t="shared" si="2"/>
        <v>0</v>
      </c>
      <c r="H48" s="12">
        <f t="shared" si="5"/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8">
        <v>0</v>
      </c>
      <c r="O48" s="12">
        <v>0</v>
      </c>
      <c r="P48" s="62" t="s">
        <v>485</v>
      </c>
      <c r="Q48" s="12">
        <f>F48-H48</f>
        <v>0</v>
      </c>
      <c r="R48" s="12">
        <f t="shared" si="6"/>
        <v>0</v>
      </c>
      <c r="S48" s="16">
        <v>0</v>
      </c>
      <c r="T48" s="97"/>
    </row>
    <row r="49" spans="1:20" ht="38.25" x14ac:dyDescent="0.25">
      <c r="A49" s="43" t="s">
        <v>19</v>
      </c>
      <c r="B49" s="44" t="s">
        <v>180</v>
      </c>
      <c r="C49" s="46" t="s">
        <v>181</v>
      </c>
      <c r="D49" s="12">
        <f t="shared" si="3"/>
        <v>0</v>
      </c>
      <c r="E49" s="12">
        <v>0</v>
      </c>
      <c r="F49" s="12">
        <f t="shared" si="4"/>
        <v>0</v>
      </c>
      <c r="G49" s="12">
        <f t="shared" si="2"/>
        <v>0</v>
      </c>
      <c r="H49" s="12">
        <f t="shared" si="5"/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8">
        <v>0</v>
      </c>
      <c r="O49" s="12">
        <v>0</v>
      </c>
      <c r="P49" s="62" t="s">
        <v>485</v>
      </c>
      <c r="Q49" s="12">
        <f>F49-H49</f>
        <v>0</v>
      </c>
      <c r="R49" s="12">
        <f t="shared" si="6"/>
        <v>0</v>
      </c>
      <c r="S49" s="16">
        <v>0</v>
      </c>
      <c r="T49" s="97"/>
    </row>
    <row r="50" spans="1:20" ht="25.5" x14ac:dyDescent="0.25">
      <c r="A50" s="43" t="s">
        <v>19</v>
      </c>
      <c r="B50" s="44" t="s">
        <v>182</v>
      </c>
      <c r="C50" s="46" t="s">
        <v>183</v>
      </c>
      <c r="D50" s="12">
        <f t="shared" si="3"/>
        <v>0</v>
      </c>
      <c r="E50" s="12">
        <v>0</v>
      </c>
      <c r="F50" s="12">
        <f t="shared" si="4"/>
        <v>0</v>
      </c>
      <c r="G50" s="12">
        <f t="shared" si="2"/>
        <v>0</v>
      </c>
      <c r="H50" s="12">
        <f t="shared" si="5"/>
        <v>8.5691043871174502E-2</v>
      </c>
      <c r="I50" s="12">
        <v>0</v>
      </c>
      <c r="J50" s="12">
        <v>6.8880779999999989E-2</v>
      </c>
      <c r="K50" s="12">
        <v>0</v>
      </c>
      <c r="L50" s="12">
        <v>1.6810263871174513E-2</v>
      </c>
      <c r="M50" s="12">
        <v>0</v>
      </c>
      <c r="N50" s="18">
        <v>0</v>
      </c>
      <c r="O50" s="12">
        <v>0</v>
      </c>
      <c r="P50" s="62" t="s">
        <v>485</v>
      </c>
      <c r="Q50" s="12">
        <f>F50-H50</f>
        <v>-8.5691043871174502E-2</v>
      </c>
      <c r="R50" s="12">
        <f t="shared" si="6"/>
        <v>8.5691043871174502E-2</v>
      </c>
      <c r="S50" s="16">
        <v>100</v>
      </c>
      <c r="T50" s="97"/>
    </row>
    <row r="51" spans="1:20" ht="25.5" x14ac:dyDescent="0.25">
      <c r="A51" s="43" t="s">
        <v>19</v>
      </c>
      <c r="B51" s="44" t="s">
        <v>184</v>
      </c>
      <c r="C51" s="46" t="s">
        <v>185</v>
      </c>
      <c r="D51" s="12">
        <f t="shared" si="3"/>
        <v>0</v>
      </c>
      <c r="E51" s="12">
        <v>0</v>
      </c>
      <c r="F51" s="12">
        <f t="shared" si="4"/>
        <v>0</v>
      </c>
      <c r="G51" s="12">
        <f t="shared" si="2"/>
        <v>0</v>
      </c>
      <c r="H51" s="12">
        <f t="shared" si="5"/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8">
        <v>0</v>
      </c>
      <c r="O51" s="12">
        <v>0</v>
      </c>
      <c r="P51" s="62" t="s">
        <v>485</v>
      </c>
      <c r="Q51" s="12">
        <f>F51-H51</f>
        <v>0</v>
      </c>
      <c r="R51" s="12">
        <f t="shared" si="6"/>
        <v>0</v>
      </c>
      <c r="S51" s="16">
        <v>0</v>
      </c>
      <c r="T51" s="97"/>
    </row>
    <row r="52" spans="1:20" ht="51" x14ac:dyDescent="0.25">
      <c r="A52" s="43" t="s">
        <v>19</v>
      </c>
      <c r="B52" s="44" t="s">
        <v>186</v>
      </c>
      <c r="C52" s="46" t="s">
        <v>187</v>
      </c>
      <c r="D52" s="12">
        <f t="shared" si="3"/>
        <v>0</v>
      </c>
      <c r="E52" s="12">
        <v>0</v>
      </c>
      <c r="F52" s="12">
        <f t="shared" si="4"/>
        <v>0</v>
      </c>
      <c r="G52" s="12">
        <f t="shared" si="2"/>
        <v>0</v>
      </c>
      <c r="H52" s="12">
        <f t="shared" si="5"/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8">
        <v>0</v>
      </c>
      <c r="O52" s="12">
        <v>0</v>
      </c>
      <c r="P52" s="62" t="s">
        <v>485</v>
      </c>
      <c r="Q52" s="12">
        <f>F52-H52</f>
        <v>0</v>
      </c>
      <c r="R52" s="12">
        <f t="shared" si="6"/>
        <v>0</v>
      </c>
      <c r="S52" s="16">
        <v>0</v>
      </c>
      <c r="T52" s="97"/>
    </row>
    <row r="53" spans="1:20" ht="76.5" x14ac:dyDescent="0.25">
      <c r="A53" s="43" t="s">
        <v>19</v>
      </c>
      <c r="B53" s="44" t="s">
        <v>188</v>
      </c>
      <c r="C53" s="46" t="s">
        <v>189</v>
      </c>
      <c r="D53" s="12">
        <f t="shared" si="3"/>
        <v>0</v>
      </c>
      <c r="E53" s="12">
        <v>0</v>
      </c>
      <c r="F53" s="12">
        <f t="shared" si="4"/>
        <v>0</v>
      </c>
      <c r="G53" s="12">
        <f t="shared" si="2"/>
        <v>0</v>
      </c>
      <c r="H53" s="12">
        <f t="shared" si="5"/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8">
        <v>0</v>
      </c>
      <c r="O53" s="12">
        <v>0</v>
      </c>
      <c r="P53" s="62" t="s">
        <v>485</v>
      </c>
      <c r="Q53" s="12">
        <f>F53-H53</f>
        <v>0</v>
      </c>
      <c r="R53" s="12">
        <f t="shared" si="6"/>
        <v>0</v>
      </c>
      <c r="S53" s="16">
        <v>0</v>
      </c>
      <c r="T53" s="97"/>
    </row>
    <row r="54" spans="1:20" ht="25.5" x14ac:dyDescent="0.25">
      <c r="A54" s="43" t="s">
        <v>19</v>
      </c>
      <c r="B54" s="44" t="s">
        <v>190</v>
      </c>
      <c r="C54" s="46" t="s">
        <v>191</v>
      </c>
      <c r="D54" s="12">
        <f t="shared" si="3"/>
        <v>0</v>
      </c>
      <c r="E54" s="12">
        <v>0</v>
      </c>
      <c r="F54" s="12">
        <f t="shared" si="4"/>
        <v>0</v>
      </c>
      <c r="G54" s="12">
        <f t="shared" si="2"/>
        <v>0</v>
      </c>
      <c r="H54" s="12">
        <f t="shared" si="5"/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8">
        <v>0</v>
      </c>
      <c r="O54" s="12">
        <v>0</v>
      </c>
      <c r="P54" s="62" t="s">
        <v>485</v>
      </c>
      <c r="Q54" s="12">
        <f>F54-H54</f>
        <v>0</v>
      </c>
      <c r="R54" s="12">
        <f t="shared" si="6"/>
        <v>0</v>
      </c>
      <c r="S54" s="16">
        <v>0</v>
      </c>
      <c r="T54" s="97"/>
    </row>
    <row r="55" spans="1:20" ht="25.5" x14ac:dyDescent="0.25">
      <c r="A55" s="43" t="s">
        <v>19</v>
      </c>
      <c r="B55" s="44" t="s">
        <v>192</v>
      </c>
      <c r="C55" s="46" t="s">
        <v>193</v>
      </c>
      <c r="D55" s="12">
        <f t="shared" si="3"/>
        <v>0</v>
      </c>
      <c r="E55" s="12">
        <v>0</v>
      </c>
      <c r="F55" s="12">
        <f t="shared" si="4"/>
        <v>0</v>
      </c>
      <c r="G55" s="12">
        <f t="shared" si="2"/>
        <v>0</v>
      </c>
      <c r="H55" s="12">
        <f t="shared" si="5"/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8">
        <v>0</v>
      </c>
      <c r="O55" s="12">
        <v>0</v>
      </c>
      <c r="P55" s="62" t="s">
        <v>485</v>
      </c>
      <c r="Q55" s="12">
        <f>F55-H55</f>
        <v>0</v>
      </c>
      <c r="R55" s="12">
        <f t="shared" si="6"/>
        <v>0</v>
      </c>
      <c r="S55" s="16">
        <v>0</v>
      </c>
      <c r="T55" s="97"/>
    </row>
    <row r="56" spans="1:20" ht="25.5" x14ac:dyDescent="0.25">
      <c r="A56" s="43" t="s">
        <v>19</v>
      </c>
      <c r="B56" s="44" t="s">
        <v>194</v>
      </c>
      <c r="C56" s="46" t="s">
        <v>195</v>
      </c>
      <c r="D56" s="12">
        <f t="shared" si="3"/>
        <v>0</v>
      </c>
      <c r="E56" s="12">
        <v>0</v>
      </c>
      <c r="F56" s="12">
        <f t="shared" si="4"/>
        <v>0</v>
      </c>
      <c r="G56" s="12">
        <f t="shared" si="2"/>
        <v>0</v>
      </c>
      <c r="H56" s="12">
        <f t="shared" si="5"/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8">
        <v>0</v>
      </c>
      <c r="O56" s="12">
        <v>0</v>
      </c>
      <c r="P56" s="62" t="s">
        <v>485</v>
      </c>
      <c r="Q56" s="12">
        <f>F56-H56</f>
        <v>0</v>
      </c>
      <c r="R56" s="12">
        <f t="shared" si="6"/>
        <v>0</v>
      </c>
      <c r="S56" s="16">
        <v>0</v>
      </c>
      <c r="T56" s="97"/>
    </row>
    <row r="57" spans="1:20" ht="38.25" x14ac:dyDescent="0.25">
      <c r="A57" s="43" t="s">
        <v>19</v>
      </c>
      <c r="B57" s="44" t="s">
        <v>196</v>
      </c>
      <c r="C57" s="46" t="s">
        <v>197</v>
      </c>
      <c r="D57" s="12">
        <f t="shared" si="3"/>
        <v>0</v>
      </c>
      <c r="E57" s="12">
        <v>0</v>
      </c>
      <c r="F57" s="12">
        <f t="shared" si="4"/>
        <v>0</v>
      </c>
      <c r="G57" s="12">
        <f t="shared" si="2"/>
        <v>0</v>
      </c>
      <c r="H57" s="12">
        <f t="shared" si="5"/>
        <v>1.6394873980821774</v>
      </c>
      <c r="I57" s="12">
        <v>0</v>
      </c>
      <c r="J57" s="12">
        <v>0</v>
      </c>
      <c r="K57" s="12">
        <v>0</v>
      </c>
      <c r="L57" s="12">
        <v>1.0286240655821774</v>
      </c>
      <c r="M57" s="12">
        <v>0</v>
      </c>
      <c r="N57" s="18">
        <v>0.61086333250000002</v>
      </c>
      <c r="O57" s="12">
        <v>0</v>
      </c>
      <c r="P57" s="62" t="s">
        <v>485</v>
      </c>
      <c r="Q57" s="12">
        <f>F57-H57</f>
        <v>-1.6394873980821774</v>
      </c>
      <c r="R57" s="12">
        <f t="shared" si="6"/>
        <v>1.6394873980821774</v>
      </c>
      <c r="S57" s="16">
        <v>100</v>
      </c>
      <c r="T57" s="97"/>
    </row>
    <row r="58" spans="1:20" ht="38.25" x14ac:dyDescent="0.25">
      <c r="A58" s="43" t="s">
        <v>19</v>
      </c>
      <c r="B58" s="44" t="s">
        <v>198</v>
      </c>
      <c r="C58" s="46" t="s">
        <v>199</v>
      </c>
      <c r="D58" s="12">
        <f t="shared" si="3"/>
        <v>0</v>
      </c>
      <c r="E58" s="12">
        <v>0</v>
      </c>
      <c r="F58" s="12">
        <f t="shared" si="4"/>
        <v>0</v>
      </c>
      <c r="G58" s="12">
        <f t="shared" si="2"/>
        <v>0</v>
      </c>
      <c r="H58" s="12">
        <f t="shared" si="5"/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8">
        <v>0</v>
      </c>
      <c r="O58" s="12">
        <v>0</v>
      </c>
      <c r="P58" s="62" t="s">
        <v>485</v>
      </c>
      <c r="Q58" s="12">
        <f>F58-H58</f>
        <v>0</v>
      </c>
      <c r="R58" s="12">
        <f t="shared" si="6"/>
        <v>0</v>
      </c>
      <c r="S58" s="16">
        <v>0</v>
      </c>
      <c r="T58" s="97"/>
    </row>
    <row r="59" spans="1:20" ht="38.25" x14ac:dyDescent="0.25">
      <c r="A59" s="43" t="s">
        <v>19</v>
      </c>
      <c r="B59" s="44" t="s">
        <v>200</v>
      </c>
      <c r="C59" s="46" t="s">
        <v>201</v>
      </c>
      <c r="D59" s="12">
        <f t="shared" si="3"/>
        <v>0</v>
      </c>
      <c r="E59" s="12">
        <v>0</v>
      </c>
      <c r="F59" s="12">
        <f t="shared" si="4"/>
        <v>0</v>
      </c>
      <c r="G59" s="12">
        <f t="shared" si="2"/>
        <v>0</v>
      </c>
      <c r="H59" s="12">
        <f t="shared" si="5"/>
        <v>1.6394873980821774</v>
      </c>
      <c r="I59" s="12">
        <v>0</v>
      </c>
      <c r="J59" s="12">
        <v>0</v>
      </c>
      <c r="K59" s="12">
        <v>0</v>
      </c>
      <c r="L59" s="12">
        <v>1.0286240655821774</v>
      </c>
      <c r="M59" s="12">
        <v>0</v>
      </c>
      <c r="N59" s="18">
        <v>0.61086333250000002</v>
      </c>
      <c r="O59" s="12">
        <v>0</v>
      </c>
      <c r="P59" s="62" t="s">
        <v>485</v>
      </c>
      <c r="Q59" s="12">
        <f>F59-H59</f>
        <v>-1.6394873980821774</v>
      </c>
      <c r="R59" s="12">
        <f t="shared" si="6"/>
        <v>1.6394873980821774</v>
      </c>
      <c r="S59" s="16">
        <v>0</v>
      </c>
      <c r="T59" s="97"/>
    </row>
    <row r="60" spans="1:20" ht="38.25" x14ac:dyDescent="0.25">
      <c r="A60" s="43" t="s">
        <v>19</v>
      </c>
      <c r="B60" s="44" t="s">
        <v>202</v>
      </c>
      <c r="C60" s="46" t="s">
        <v>203</v>
      </c>
      <c r="D60" s="12">
        <f t="shared" si="3"/>
        <v>0</v>
      </c>
      <c r="E60" s="12">
        <v>0</v>
      </c>
      <c r="F60" s="12">
        <f t="shared" si="4"/>
        <v>0</v>
      </c>
      <c r="G60" s="12">
        <f t="shared" si="2"/>
        <v>0</v>
      </c>
      <c r="H60" s="12">
        <f t="shared" si="5"/>
        <v>1.6394873980821774</v>
      </c>
      <c r="I60" s="12">
        <v>0</v>
      </c>
      <c r="J60" s="12">
        <v>0</v>
      </c>
      <c r="K60" s="12">
        <v>0</v>
      </c>
      <c r="L60" s="12">
        <v>1.0286240655821774</v>
      </c>
      <c r="M60" s="12">
        <v>0</v>
      </c>
      <c r="N60" s="18">
        <v>0.61086333250000002</v>
      </c>
      <c r="O60" s="12">
        <v>0</v>
      </c>
      <c r="P60" s="62" t="s">
        <v>485</v>
      </c>
      <c r="Q60" s="12">
        <f>F60-H60</f>
        <v>-1.6394873980821774</v>
      </c>
      <c r="R60" s="12">
        <f t="shared" si="6"/>
        <v>1.6394873980821774</v>
      </c>
      <c r="S60" s="16">
        <v>100</v>
      </c>
      <c r="T60" s="97"/>
    </row>
    <row r="61" spans="1:20" ht="76.5" x14ac:dyDescent="0.25">
      <c r="A61" s="43" t="s">
        <v>19</v>
      </c>
      <c r="B61" s="44" t="s">
        <v>204</v>
      </c>
      <c r="C61" s="46" t="s">
        <v>205</v>
      </c>
      <c r="D61" s="12">
        <f t="shared" si="3"/>
        <v>0</v>
      </c>
      <c r="E61" s="12">
        <v>0</v>
      </c>
      <c r="F61" s="12">
        <f t="shared" si="4"/>
        <v>0</v>
      </c>
      <c r="G61" s="12">
        <f t="shared" si="2"/>
        <v>0</v>
      </c>
      <c r="H61" s="12">
        <f t="shared" si="5"/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8">
        <v>0</v>
      </c>
      <c r="O61" s="12">
        <v>0</v>
      </c>
      <c r="P61" s="62" t="s">
        <v>485</v>
      </c>
      <c r="Q61" s="12">
        <f>F61-H61</f>
        <v>0</v>
      </c>
      <c r="R61" s="12">
        <f t="shared" si="6"/>
        <v>0</v>
      </c>
      <c r="S61" s="16">
        <v>0</v>
      </c>
      <c r="T61" s="97"/>
    </row>
    <row r="62" spans="1:20" ht="51" x14ac:dyDescent="0.25">
      <c r="A62" s="43" t="s">
        <v>19</v>
      </c>
      <c r="B62" s="44" t="s">
        <v>206</v>
      </c>
      <c r="C62" s="46" t="s">
        <v>207</v>
      </c>
      <c r="D62" s="12">
        <f t="shared" si="3"/>
        <v>0</v>
      </c>
      <c r="E62" s="12">
        <v>0</v>
      </c>
      <c r="F62" s="12">
        <f t="shared" si="4"/>
        <v>0</v>
      </c>
      <c r="G62" s="12">
        <f t="shared" si="2"/>
        <v>0</v>
      </c>
      <c r="H62" s="12">
        <f t="shared" si="5"/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8">
        <v>0</v>
      </c>
      <c r="O62" s="12">
        <v>0</v>
      </c>
      <c r="P62" s="62" t="s">
        <v>485</v>
      </c>
      <c r="Q62" s="12">
        <f>F62-H62</f>
        <v>0</v>
      </c>
      <c r="R62" s="12">
        <f t="shared" si="6"/>
        <v>0</v>
      </c>
      <c r="S62" s="16">
        <v>0</v>
      </c>
      <c r="T62" s="97"/>
    </row>
    <row r="63" spans="1:20" ht="67.5" customHeight="1" x14ac:dyDescent="0.25">
      <c r="A63" s="43" t="s">
        <v>19</v>
      </c>
      <c r="B63" s="44" t="s">
        <v>208</v>
      </c>
      <c r="C63" s="46" t="s">
        <v>209</v>
      </c>
      <c r="D63" s="12">
        <f t="shared" si="3"/>
        <v>0</v>
      </c>
      <c r="E63" s="12">
        <v>0</v>
      </c>
      <c r="F63" s="12">
        <f t="shared" si="4"/>
        <v>0</v>
      </c>
      <c r="G63" s="12">
        <f t="shared" si="2"/>
        <v>0</v>
      </c>
      <c r="H63" s="12">
        <f t="shared" si="5"/>
        <v>1.6394873980821774</v>
      </c>
      <c r="I63" s="12">
        <v>0</v>
      </c>
      <c r="J63" s="12">
        <v>0</v>
      </c>
      <c r="K63" s="12">
        <v>0</v>
      </c>
      <c r="L63" s="12">
        <v>1.0286240655821774</v>
      </c>
      <c r="M63" s="12">
        <v>0</v>
      </c>
      <c r="N63" s="18">
        <v>0.61086333250000002</v>
      </c>
      <c r="O63" s="12">
        <v>0</v>
      </c>
      <c r="P63" s="62" t="s">
        <v>485</v>
      </c>
      <c r="Q63" s="12">
        <f>F63-H63</f>
        <v>-1.6394873980821774</v>
      </c>
      <c r="R63" s="12">
        <f t="shared" si="6"/>
        <v>1.6394873980821774</v>
      </c>
      <c r="S63" s="16">
        <v>0</v>
      </c>
      <c r="T63" s="97"/>
    </row>
    <row r="64" spans="1:20" ht="38.25" x14ac:dyDescent="0.25">
      <c r="A64" s="43" t="s">
        <v>19</v>
      </c>
      <c r="B64" s="44" t="s">
        <v>431</v>
      </c>
      <c r="C64" s="46" t="s">
        <v>210</v>
      </c>
      <c r="D64" s="12">
        <f t="shared" si="3"/>
        <v>0</v>
      </c>
      <c r="E64" s="12">
        <v>0</v>
      </c>
      <c r="F64" s="12">
        <f t="shared" si="4"/>
        <v>0</v>
      </c>
      <c r="G64" s="12">
        <f t="shared" si="2"/>
        <v>0</v>
      </c>
      <c r="H64" s="12">
        <f t="shared" si="5"/>
        <v>5.4132096000000011E-2</v>
      </c>
      <c r="I64" s="12">
        <v>0</v>
      </c>
      <c r="J64" s="12">
        <v>5.4132096000000011E-2</v>
      </c>
      <c r="K64" s="12">
        <v>0</v>
      </c>
      <c r="L64" s="12">
        <v>0</v>
      </c>
      <c r="M64" s="12">
        <v>0</v>
      </c>
      <c r="N64" s="18">
        <v>0</v>
      </c>
      <c r="O64" s="12">
        <v>0</v>
      </c>
      <c r="P64" s="62" t="s">
        <v>485</v>
      </c>
      <c r="Q64" s="12">
        <f>F64-H64</f>
        <v>-5.4132096000000011E-2</v>
      </c>
      <c r="R64" s="12">
        <f t="shared" si="6"/>
        <v>5.4132096000000011E-2</v>
      </c>
      <c r="S64" s="16">
        <v>100</v>
      </c>
      <c r="T64" s="97"/>
    </row>
    <row r="65" spans="1:20" ht="38.25" x14ac:dyDescent="0.25">
      <c r="A65" s="43" t="s">
        <v>19</v>
      </c>
      <c r="B65" s="44" t="s">
        <v>211</v>
      </c>
      <c r="C65" s="46" t="s">
        <v>212</v>
      </c>
      <c r="D65" s="12">
        <f t="shared" si="3"/>
        <v>0</v>
      </c>
      <c r="E65" s="12">
        <v>0</v>
      </c>
      <c r="F65" s="12">
        <f t="shared" si="4"/>
        <v>0</v>
      </c>
      <c r="G65" s="12">
        <f t="shared" si="2"/>
        <v>0</v>
      </c>
      <c r="H65" s="12">
        <f t="shared" si="5"/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8">
        <v>0</v>
      </c>
      <c r="O65" s="12">
        <v>0</v>
      </c>
      <c r="P65" s="62" t="s">
        <v>485</v>
      </c>
      <c r="Q65" s="12">
        <f>F65-H65</f>
        <v>0</v>
      </c>
      <c r="R65" s="12">
        <f t="shared" si="6"/>
        <v>0</v>
      </c>
      <c r="S65" s="16">
        <v>0</v>
      </c>
      <c r="T65" s="97"/>
    </row>
    <row r="66" spans="1:20" ht="38.25" x14ac:dyDescent="0.25">
      <c r="A66" s="43" t="s">
        <v>19</v>
      </c>
      <c r="B66" s="44" t="s">
        <v>213</v>
      </c>
      <c r="C66" s="46" t="s">
        <v>214</v>
      </c>
      <c r="D66" s="12">
        <f t="shared" si="3"/>
        <v>0</v>
      </c>
      <c r="E66" s="12">
        <v>0</v>
      </c>
      <c r="F66" s="12">
        <f t="shared" si="4"/>
        <v>0</v>
      </c>
      <c r="G66" s="12">
        <f t="shared" si="2"/>
        <v>0</v>
      </c>
      <c r="H66" s="12">
        <f t="shared" si="5"/>
        <v>7.2055310501134798E-2</v>
      </c>
      <c r="I66" s="12">
        <v>0</v>
      </c>
      <c r="J66" s="12">
        <v>4.6224191999999997E-2</v>
      </c>
      <c r="K66" s="12">
        <v>0</v>
      </c>
      <c r="L66" s="12">
        <v>2.5831118501134804E-2</v>
      </c>
      <c r="M66" s="12">
        <v>0</v>
      </c>
      <c r="N66" s="18">
        <v>0</v>
      </c>
      <c r="O66" s="12">
        <v>0</v>
      </c>
      <c r="P66" s="62" t="s">
        <v>485</v>
      </c>
      <c r="Q66" s="12">
        <f>F66-H66</f>
        <v>-7.2055310501134798E-2</v>
      </c>
      <c r="R66" s="12">
        <f t="shared" si="6"/>
        <v>7.2055310501134798E-2</v>
      </c>
      <c r="S66" s="16">
        <v>100</v>
      </c>
      <c r="T66" s="97"/>
    </row>
    <row r="67" spans="1:20" ht="38.25" x14ac:dyDescent="0.25">
      <c r="A67" s="43" t="s">
        <v>19</v>
      </c>
      <c r="B67" s="44" t="s">
        <v>215</v>
      </c>
      <c r="C67" s="46" t="s">
        <v>216</v>
      </c>
      <c r="D67" s="12">
        <f t="shared" si="3"/>
        <v>0</v>
      </c>
      <c r="E67" s="12">
        <v>0</v>
      </c>
      <c r="F67" s="12">
        <f t="shared" si="4"/>
        <v>0</v>
      </c>
      <c r="G67" s="12">
        <f t="shared" si="2"/>
        <v>0</v>
      </c>
      <c r="H67" s="12">
        <f t="shared" si="5"/>
        <v>0</v>
      </c>
      <c r="I67" s="12">
        <v>0</v>
      </c>
      <c r="J67" s="12">
        <v>3.1199999999999999E-3</v>
      </c>
      <c r="K67" s="12">
        <v>0</v>
      </c>
      <c r="L67" s="12">
        <v>-3.1199999999999999E-3</v>
      </c>
      <c r="M67" s="12">
        <v>0</v>
      </c>
      <c r="N67" s="18">
        <v>0</v>
      </c>
      <c r="O67" s="12">
        <v>0</v>
      </c>
      <c r="P67" s="62" t="s">
        <v>485</v>
      </c>
      <c r="Q67" s="12">
        <f>F67-H67</f>
        <v>0</v>
      </c>
      <c r="R67" s="12">
        <f t="shared" si="6"/>
        <v>0</v>
      </c>
      <c r="S67" s="16">
        <v>0</v>
      </c>
      <c r="T67" s="97"/>
    </row>
    <row r="68" spans="1:20" ht="25.5" x14ac:dyDescent="0.25">
      <c r="A68" s="43" t="s">
        <v>19</v>
      </c>
      <c r="B68" s="44" t="s">
        <v>217</v>
      </c>
      <c r="C68" s="46" t="s">
        <v>218</v>
      </c>
      <c r="D68" s="12">
        <f t="shared" si="3"/>
        <v>0</v>
      </c>
      <c r="E68" s="12">
        <v>0</v>
      </c>
      <c r="F68" s="12">
        <f t="shared" si="4"/>
        <v>0</v>
      </c>
      <c r="G68" s="12">
        <f t="shared" si="2"/>
        <v>0</v>
      </c>
      <c r="H68" s="12">
        <f t="shared" si="5"/>
        <v>3.4789968178192243E-2</v>
      </c>
      <c r="I68" s="12">
        <v>0</v>
      </c>
      <c r="J68" s="12">
        <v>0</v>
      </c>
      <c r="K68" s="12">
        <v>0</v>
      </c>
      <c r="L68" s="12">
        <v>1.209996817819224E-2</v>
      </c>
      <c r="M68" s="12">
        <v>0</v>
      </c>
      <c r="N68" s="18">
        <v>2.2690000000000002E-2</v>
      </c>
      <c r="O68" s="12">
        <v>0</v>
      </c>
      <c r="P68" s="62" t="s">
        <v>485</v>
      </c>
      <c r="Q68" s="12">
        <f>F68-H68</f>
        <v>-3.4789968178192243E-2</v>
      </c>
      <c r="R68" s="12">
        <f t="shared" si="6"/>
        <v>3.4789968178192243E-2</v>
      </c>
      <c r="S68" s="16">
        <v>100</v>
      </c>
      <c r="T68" s="97"/>
    </row>
    <row r="69" spans="1:20" ht="25.5" x14ac:dyDescent="0.25">
      <c r="A69" s="43" t="s">
        <v>19</v>
      </c>
      <c r="B69" s="44" t="s">
        <v>219</v>
      </c>
      <c r="C69" s="46" t="s">
        <v>220</v>
      </c>
      <c r="D69" s="12">
        <f t="shared" si="3"/>
        <v>0</v>
      </c>
      <c r="E69" s="12">
        <v>0</v>
      </c>
      <c r="F69" s="12">
        <f t="shared" si="4"/>
        <v>0</v>
      </c>
      <c r="G69" s="12">
        <f t="shared" si="2"/>
        <v>0</v>
      </c>
      <c r="H69" s="12">
        <f t="shared" si="5"/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8">
        <v>0</v>
      </c>
      <c r="O69" s="12">
        <v>0</v>
      </c>
      <c r="P69" s="62" t="s">
        <v>485</v>
      </c>
      <c r="Q69" s="12">
        <f>F69-H69</f>
        <v>0</v>
      </c>
      <c r="R69" s="12">
        <f t="shared" si="6"/>
        <v>0</v>
      </c>
      <c r="S69" s="16">
        <v>0</v>
      </c>
      <c r="T69" s="97"/>
    </row>
    <row r="70" spans="1:20" ht="25.5" x14ac:dyDescent="0.25">
      <c r="A70" s="43" t="s">
        <v>19</v>
      </c>
      <c r="B70" s="44" t="s">
        <v>221</v>
      </c>
      <c r="C70" s="46" t="s">
        <v>222</v>
      </c>
      <c r="D70" s="12">
        <f t="shared" si="3"/>
        <v>0</v>
      </c>
      <c r="E70" s="12">
        <v>0</v>
      </c>
      <c r="F70" s="12">
        <f t="shared" si="4"/>
        <v>0</v>
      </c>
      <c r="G70" s="12">
        <f t="shared" si="2"/>
        <v>0</v>
      </c>
      <c r="H70" s="12">
        <f t="shared" si="5"/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8">
        <v>0</v>
      </c>
      <c r="O70" s="12">
        <v>0</v>
      </c>
      <c r="P70" s="62" t="s">
        <v>485</v>
      </c>
      <c r="Q70" s="12">
        <f>F70-H70</f>
        <v>0</v>
      </c>
      <c r="R70" s="12">
        <f t="shared" si="6"/>
        <v>0</v>
      </c>
      <c r="S70" s="16">
        <v>0</v>
      </c>
      <c r="T70" s="97"/>
    </row>
    <row r="71" spans="1:20" ht="25.5" x14ac:dyDescent="0.25">
      <c r="A71" s="43" t="s">
        <v>19</v>
      </c>
      <c r="B71" s="44" t="s">
        <v>223</v>
      </c>
      <c r="C71" s="46" t="s">
        <v>224</v>
      </c>
      <c r="D71" s="12">
        <f t="shared" si="3"/>
        <v>0</v>
      </c>
      <c r="E71" s="12">
        <v>0</v>
      </c>
      <c r="F71" s="12">
        <f t="shared" si="4"/>
        <v>0</v>
      </c>
      <c r="G71" s="12">
        <f t="shared" si="2"/>
        <v>0</v>
      </c>
      <c r="H71" s="12">
        <f t="shared" si="5"/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8">
        <v>0</v>
      </c>
      <c r="O71" s="12">
        <v>0</v>
      </c>
      <c r="P71" s="62" t="s">
        <v>485</v>
      </c>
      <c r="Q71" s="12">
        <f>F71-H71</f>
        <v>0</v>
      </c>
      <c r="R71" s="12">
        <f t="shared" si="6"/>
        <v>0</v>
      </c>
      <c r="S71" s="16">
        <v>0</v>
      </c>
      <c r="T71" s="97"/>
    </row>
    <row r="72" spans="1:20" ht="25.5" x14ac:dyDescent="0.25">
      <c r="A72" s="43" t="s">
        <v>19</v>
      </c>
      <c r="B72" s="44" t="s">
        <v>225</v>
      </c>
      <c r="C72" s="46" t="s">
        <v>226</v>
      </c>
      <c r="D72" s="12">
        <f t="shared" si="3"/>
        <v>0</v>
      </c>
      <c r="E72" s="12">
        <v>0</v>
      </c>
      <c r="F72" s="12">
        <f t="shared" si="4"/>
        <v>0</v>
      </c>
      <c r="G72" s="12">
        <f t="shared" si="2"/>
        <v>0</v>
      </c>
      <c r="H72" s="12">
        <f t="shared" si="5"/>
        <v>7.4999999999999997E-3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8">
        <v>7.4999999999999997E-3</v>
      </c>
      <c r="O72" s="12">
        <v>0</v>
      </c>
      <c r="P72" s="62" t="s">
        <v>485</v>
      </c>
      <c r="Q72" s="12">
        <f>F72-H72</f>
        <v>-7.4999999999999997E-3</v>
      </c>
      <c r="R72" s="12">
        <f t="shared" si="6"/>
        <v>7.4999999999999997E-3</v>
      </c>
      <c r="S72" s="16">
        <v>100</v>
      </c>
      <c r="T72" s="97"/>
    </row>
    <row r="73" spans="1:20" ht="51" x14ac:dyDescent="0.25">
      <c r="A73" s="43" t="s">
        <v>19</v>
      </c>
      <c r="B73" s="44" t="s">
        <v>227</v>
      </c>
      <c r="C73" s="46" t="s">
        <v>228</v>
      </c>
      <c r="D73" s="12">
        <f t="shared" si="3"/>
        <v>0</v>
      </c>
      <c r="E73" s="12">
        <v>0</v>
      </c>
      <c r="F73" s="12">
        <f t="shared" si="4"/>
        <v>0</v>
      </c>
      <c r="G73" s="12">
        <f t="shared" si="2"/>
        <v>0</v>
      </c>
      <c r="H73" s="12">
        <f t="shared" si="5"/>
        <v>0</v>
      </c>
      <c r="I73" s="12">
        <v>0</v>
      </c>
      <c r="J73" s="12">
        <v>8.2141979999999989E-2</v>
      </c>
      <c r="K73" s="12">
        <v>0</v>
      </c>
      <c r="L73" s="12">
        <v>-8.2141979999999989E-2</v>
      </c>
      <c r="M73" s="12">
        <v>0</v>
      </c>
      <c r="N73" s="18">
        <v>0</v>
      </c>
      <c r="O73" s="12">
        <v>0</v>
      </c>
      <c r="P73" s="62" t="s">
        <v>485</v>
      </c>
      <c r="Q73" s="12">
        <f>F73-H73</f>
        <v>0</v>
      </c>
      <c r="R73" s="12">
        <f t="shared" si="6"/>
        <v>0</v>
      </c>
      <c r="S73" s="16">
        <v>0</v>
      </c>
      <c r="T73" s="97"/>
    </row>
    <row r="74" spans="1:20" ht="51" x14ac:dyDescent="0.25">
      <c r="A74" s="43" t="s">
        <v>19</v>
      </c>
      <c r="B74" s="44" t="s">
        <v>229</v>
      </c>
      <c r="C74" s="46" t="s">
        <v>230</v>
      </c>
      <c r="D74" s="12">
        <f t="shared" si="3"/>
        <v>0</v>
      </c>
      <c r="E74" s="12">
        <v>0</v>
      </c>
      <c r="F74" s="12">
        <f t="shared" si="4"/>
        <v>0</v>
      </c>
      <c r="G74" s="12">
        <f t="shared" si="2"/>
        <v>0</v>
      </c>
      <c r="H74" s="12">
        <f t="shared" si="5"/>
        <v>0.13852056246240624</v>
      </c>
      <c r="I74" s="12">
        <v>0</v>
      </c>
      <c r="J74" s="12">
        <v>0</v>
      </c>
      <c r="K74" s="12">
        <v>0</v>
      </c>
      <c r="L74" s="12">
        <v>0.13712056246240623</v>
      </c>
      <c r="M74" s="12">
        <v>0</v>
      </c>
      <c r="N74" s="18">
        <v>1.4E-3</v>
      </c>
      <c r="O74" s="12">
        <v>0</v>
      </c>
      <c r="P74" s="62" t="s">
        <v>485</v>
      </c>
      <c r="Q74" s="12">
        <f>F74-H74</f>
        <v>-0.13852056246240624</v>
      </c>
      <c r="R74" s="12">
        <f t="shared" si="6"/>
        <v>0.13852056246240624</v>
      </c>
      <c r="S74" s="16">
        <v>100</v>
      </c>
      <c r="T74" s="97"/>
    </row>
    <row r="75" spans="1:20" ht="25.5" x14ac:dyDescent="0.25">
      <c r="A75" s="47" t="s">
        <v>19</v>
      </c>
      <c r="B75" s="44" t="s">
        <v>411</v>
      </c>
      <c r="C75" s="46" t="s">
        <v>418</v>
      </c>
      <c r="D75" s="12">
        <f t="shared" si="3"/>
        <v>0</v>
      </c>
      <c r="E75" s="12">
        <v>0</v>
      </c>
      <c r="F75" s="12">
        <f t="shared" si="4"/>
        <v>0</v>
      </c>
      <c r="G75" s="12">
        <f t="shared" si="2"/>
        <v>0</v>
      </c>
      <c r="H75" s="12">
        <f t="shared" si="5"/>
        <v>-1.3877787807814457E-17</v>
      </c>
      <c r="I75" s="12">
        <v>0</v>
      </c>
      <c r="J75" s="12">
        <v>7.1688779999999994E-2</v>
      </c>
      <c r="K75" s="12">
        <v>0</v>
      </c>
      <c r="L75" s="12">
        <v>-7.1688780000000007E-2</v>
      </c>
      <c r="M75" s="12">
        <v>0</v>
      </c>
      <c r="N75" s="18">
        <v>0</v>
      </c>
      <c r="O75" s="12">
        <v>0</v>
      </c>
      <c r="P75" s="62" t="s">
        <v>485</v>
      </c>
      <c r="Q75" s="12">
        <f>F75-H75</f>
        <v>1.3877787807814457E-17</v>
      </c>
      <c r="R75" s="12">
        <f t="shared" si="6"/>
        <v>-1.3877787807814457E-17</v>
      </c>
      <c r="S75" s="16">
        <v>0</v>
      </c>
      <c r="T75" s="97"/>
    </row>
    <row r="76" spans="1:20" ht="38.25" x14ac:dyDescent="0.25">
      <c r="A76" s="47" t="s">
        <v>19</v>
      </c>
      <c r="B76" s="44" t="s">
        <v>412</v>
      </c>
      <c r="C76" s="48" t="s">
        <v>419</v>
      </c>
      <c r="D76" s="12">
        <f t="shared" si="3"/>
        <v>0</v>
      </c>
      <c r="E76" s="12">
        <v>0</v>
      </c>
      <c r="F76" s="12">
        <f t="shared" si="4"/>
        <v>0</v>
      </c>
      <c r="G76" s="12">
        <f t="shared" si="2"/>
        <v>0</v>
      </c>
      <c r="H76" s="12">
        <f t="shared" si="5"/>
        <v>0</v>
      </c>
      <c r="I76" s="12">
        <v>0</v>
      </c>
      <c r="J76" s="12">
        <v>2.2588199999999999E-2</v>
      </c>
      <c r="K76" s="12">
        <v>0</v>
      </c>
      <c r="L76" s="12">
        <v>-2.2588199999999999E-2</v>
      </c>
      <c r="M76" s="12">
        <v>0</v>
      </c>
      <c r="N76" s="18">
        <v>0</v>
      </c>
      <c r="O76" s="12">
        <v>0</v>
      </c>
      <c r="P76" s="62" t="s">
        <v>485</v>
      </c>
      <c r="Q76" s="12">
        <f>F76-H76</f>
        <v>0</v>
      </c>
      <c r="R76" s="12">
        <f t="shared" si="6"/>
        <v>0</v>
      </c>
      <c r="S76" s="16">
        <v>0</v>
      </c>
      <c r="T76" s="97"/>
    </row>
    <row r="77" spans="1:20" ht="25.5" x14ac:dyDescent="0.25">
      <c r="A77" s="47" t="s">
        <v>19</v>
      </c>
      <c r="B77" s="44" t="s">
        <v>413</v>
      </c>
      <c r="C77" s="48" t="s">
        <v>420</v>
      </c>
      <c r="D77" s="12">
        <f t="shared" si="3"/>
        <v>0</v>
      </c>
      <c r="E77" s="12">
        <v>0</v>
      </c>
      <c r="F77" s="12">
        <f t="shared" si="4"/>
        <v>0</v>
      </c>
      <c r="G77" s="12">
        <f t="shared" si="2"/>
        <v>0</v>
      </c>
      <c r="H77" s="12">
        <f t="shared" si="5"/>
        <v>0</v>
      </c>
      <c r="I77" s="12">
        <v>0</v>
      </c>
      <c r="J77" s="12">
        <v>3.6350291999999999E-2</v>
      </c>
      <c r="K77" s="12">
        <v>0</v>
      </c>
      <c r="L77" s="12">
        <v>-3.6350291999999999E-2</v>
      </c>
      <c r="M77" s="12">
        <v>0</v>
      </c>
      <c r="N77" s="18">
        <v>0</v>
      </c>
      <c r="O77" s="12">
        <v>0</v>
      </c>
      <c r="P77" s="62" t="s">
        <v>485</v>
      </c>
      <c r="Q77" s="12">
        <f>F77-H77</f>
        <v>0</v>
      </c>
      <c r="R77" s="12">
        <f t="shared" si="6"/>
        <v>0</v>
      </c>
      <c r="S77" s="16">
        <v>0</v>
      </c>
      <c r="T77" s="97"/>
    </row>
    <row r="78" spans="1:20" ht="38.25" x14ac:dyDescent="0.25">
      <c r="A78" s="43" t="s">
        <v>19</v>
      </c>
      <c r="B78" s="44" t="s">
        <v>432</v>
      </c>
      <c r="C78" s="46" t="s">
        <v>421</v>
      </c>
      <c r="D78" s="12">
        <f t="shared" si="3"/>
        <v>0</v>
      </c>
      <c r="E78" s="12">
        <v>0</v>
      </c>
      <c r="F78" s="12">
        <f t="shared" si="4"/>
        <v>0</v>
      </c>
      <c r="G78" s="12">
        <f t="shared" si="2"/>
        <v>0</v>
      </c>
      <c r="H78" s="12">
        <f t="shared" si="5"/>
        <v>0</v>
      </c>
      <c r="I78" s="12">
        <v>0</v>
      </c>
      <c r="J78" s="12">
        <v>0.28601269200000001</v>
      </c>
      <c r="K78" s="12">
        <v>0</v>
      </c>
      <c r="L78" s="12">
        <v>-0.28601269200000001</v>
      </c>
      <c r="M78" s="12">
        <v>0</v>
      </c>
      <c r="N78" s="18">
        <v>0</v>
      </c>
      <c r="O78" s="12">
        <v>0</v>
      </c>
      <c r="P78" s="62" t="s">
        <v>485</v>
      </c>
      <c r="Q78" s="12">
        <f>F78-H78</f>
        <v>0</v>
      </c>
      <c r="R78" s="12">
        <f t="shared" si="6"/>
        <v>0</v>
      </c>
      <c r="S78" s="16">
        <v>0</v>
      </c>
      <c r="T78" s="97"/>
    </row>
    <row r="79" spans="1:20" ht="38.25" x14ac:dyDescent="0.25">
      <c r="A79" s="43" t="s">
        <v>19</v>
      </c>
      <c r="B79" s="44" t="s">
        <v>414</v>
      </c>
      <c r="C79" s="46" t="s">
        <v>422</v>
      </c>
      <c r="D79" s="12">
        <f t="shared" si="3"/>
        <v>0</v>
      </c>
      <c r="E79" s="12">
        <v>0</v>
      </c>
      <c r="F79" s="12">
        <f t="shared" si="4"/>
        <v>0</v>
      </c>
      <c r="G79" s="12">
        <f t="shared" si="2"/>
        <v>0</v>
      </c>
      <c r="H79" s="12">
        <f t="shared" si="5"/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8">
        <v>0</v>
      </c>
      <c r="O79" s="12">
        <v>0</v>
      </c>
      <c r="P79" s="62" t="s">
        <v>485</v>
      </c>
      <c r="Q79" s="12">
        <f>F79-H79</f>
        <v>0</v>
      </c>
      <c r="R79" s="12">
        <f t="shared" si="6"/>
        <v>0</v>
      </c>
      <c r="S79" s="16">
        <v>0</v>
      </c>
      <c r="T79" s="97"/>
    </row>
    <row r="80" spans="1:20" ht="25.5" x14ac:dyDescent="0.25">
      <c r="A80" s="47" t="s">
        <v>19</v>
      </c>
      <c r="B80" s="44" t="s">
        <v>415</v>
      </c>
      <c r="C80" s="48" t="s">
        <v>423</v>
      </c>
      <c r="D80" s="12">
        <f t="shared" si="3"/>
        <v>0</v>
      </c>
      <c r="E80" s="12">
        <v>0</v>
      </c>
      <c r="F80" s="12">
        <f t="shared" si="4"/>
        <v>0</v>
      </c>
      <c r="G80" s="12">
        <f t="shared" si="2"/>
        <v>0</v>
      </c>
      <c r="H80" s="12">
        <f t="shared" si="5"/>
        <v>0</v>
      </c>
      <c r="I80" s="12">
        <v>0</v>
      </c>
      <c r="J80" s="12">
        <v>1.3763543999999999E-2</v>
      </c>
      <c r="K80" s="12">
        <v>0</v>
      </c>
      <c r="L80" s="12">
        <v>-1.3763543999999999E-2</v>
      </c>
      <c r="M80" s="12">
        <v>0</v>
      </c>
      <c r="N80" s="18">
        <v>0</v>
      </c>
      <c r="O80" s="12">
        <v>0</v>
      </c>
      <c r="P80" s="62" t="s">
        <v>485</v>
      </c>
      <c r="Q80" s="12">
        <f>F80-H80</f>
        <v>0</v>
      </c>
      <c r="R80" s="12">
        <f t="shared" si="6"/>
        <v>0</v>
      </c>
      <c r="S80" s="16">
        <v>0</v>
      </c>
      <c r="T80" s="97"/>
    </row>
    <row r="81" spans="1:20" ht="38.25" x14ac:dyDescent="0.25">
      <c r="A81" s="43" t="s">
        <v>19</v>
      </c>
      <c r="B81" s="44" t="s">
        <v>416</v>
      </c>
      <c r="C81" s="46" t="s">
        <v>424</v>
      </c>
      <c r="D81" s="12">
        <f t="shared" si="3"/>
        <v>0</v>
      </c>
      <c r="E81" s="12">
        <v>0</v>
      </c>
      <c r="F81" s="12">
        <f t="shared" si="4"/>
        <v>0</v>
      </c>
      <c r="G81" s="12">
        <f t="shared" ref="G81:G89" si="8">I81+K81+M81+O81</f>
        <v>0</v>
      </c>
      <c r="H81" s="12">
        <f t="shared" si="5"/>
        <v>7.4999999999999997E-3</v>
      </c>
      <c r="I81" s="12">
        <v>0</v>
      </c>
      <c r="J81" s="12">
        <v>2.4761760000000005E-3</v>
      </c>
      <c r="K81" s="12">
        <v>0</v>
      </c>
      <c r="L81" s="12">
        <v>-2.4761760000000005E-3</v>
      </c>
      <c r="M81" s="12">
        <v>0</v>
      </c>
      <c r="N81" s="18">
        <v>7.4999999999999997E-3</v>
      </c>
      <c r="O81" s="12">
        <v>0</v>
      </c>
      <c r="P81" s="62" t="s">
        <v>485</v>
      </c>
      <c r="Q81" s="12">
        <f>F81-H81</f>
        <v>-7.4999999999999997E-3</v>
      </c>
      <c r="R81" s="12">
        <f t="shared" si="6"/>
        <v>7.4999999999999997E-3</v>
      </c>
      <c r="S81" s="16">
        <v>100</v>
      </c>
      <c r="T81" s="97"/>
    </row>
    <row r="82" spans="1:20" ht="38.25" x14ac:dyDescent="0.25">
      <c r="A82" s="43" t="s">
        <v>19</v>
      </c>
      <c r="B82" s="44" t="s">
        <v>417</v>
      </c>
      <c r="C82" s="46" t="s">
        <v>425</v>
      </c>
      <c r="D82" s="12">
        <f t="shared" ref="D82:D89" si="9">G82</f>
        <v>0</v>
      </c>
      <c r="E82" s="12">
        <v>0</v>
      </c>
      <c r="F82" s="12">
        <f t="shared" ref="F82:F150" si="10">D82-E82</f>
        <v>0</v>
      </c>
      <c r="G82" s="12">
        <f t="shared" si="8"/>
        <v>0</v>
      </c>
      <c r="H82" s="12">
        <f t="shared" ref="H82:H145" si="11">J82+L82+N82</f>
        <v>0</v>
      </c>
      <c r="I82" s="12">
        <v>0</v>
      </c>
      <c r="J82" s="12">
        <v>2.4761760000000005E-3</v>
      </c>
      <c r="K82" s="12">
        <v>0</v>
      </c>
      <c r="L82" s="12">
        <v>-2.4761760000000005E-3</v>
      </c>
      <c r="M82" s="12">
        <v>0</v>
      </c>
      <c r="N82" s="18">
        <v>0</v>
      </c>
      <c r="O82" s="12">
        <v>0</v>
      </c>
      <c r="P82" s="62" t="s">
        <v>485</v>
      </c>
      <c r="Q82" s="12">
        <f>F82-H82</f>
        <v>0</v>
      </c>
      <c r="R82" s="12">
        <f t="shared" ref="R82:R145" si="12">(J82+L82+N82)-(I82+K82+M82)</f>
        <v>0</v>
      </c>
      <c r="S82" s="16">
        <v>0</v>
      </c>
      <c r="T82" s="97"/>
    </row>
    <row r="83" spans="1:20" ht="25.5" x14ac:dyDescent="0.25">
      <c r="A83" s="43" t="s">
        <v>19</v>
      </c>
      <c r="B83" s="41" t="s">
        <v>433</v>
      </c>
      <c r="C83" s="46" t="s">
        <v>434</v>
      </c>
      <c r="D83" s="12">
        <f t="shared" si="9"/>
        <v>0</v>
      </c>
      <c r="E83" s="12">
        <v>0</v>
      </c>
      <c r="F83" s="12">
        <f t="shared" si="10"/>
        <v>0</v>
      </c>
      <c r="G83" s="12">
        <f t="shared" si="8"/>
        <v>0</v>
      </c>
      <c r="H83" s="12">
        <f t="shared" si="11"/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8">
        <v>0</v>
      </c>
      <c r="O83" s="12">
        <v>0</v>
      </c>
      <c r="P83" s="62" t="s">
        <v>485</v>
      </c>
      <c r="Q83" s="12">
        <f>F83-H83</f>
        <v>0</v>
      </c>
      <c r="R83" s="12">
        <f t="shared" si="12"/>
        <v>0</v>
      </c>
      <c r="S83" s="16">
        <v>0</v>
      </c>
      <c r="T83" s="97"/>
    </row>
    <row r="84" spans="1:20" ht="25.5" x14ac:dyDescent="0.25">
      <c r="A84" s="43" t="s">
        <v>19</v>
      </c>
      <c r="B84" s="44" t="s">
        <v>530</v>
      </c>
      <c r="C84" s="46" t="s">
        <v>435</v>
      </c>
      <c r="D84" s="12">
        <f t="shared" si="9"/>
        <v>0</v>
      </c>
      <c r="E84" s="12">
        <v>0</v>
      </c>
      <c r="F84" s="12">
        <f t="shared" si="10"/>
        <v>0</v>
      </c>
      <c r="G84" s="12">
        <f t="shared" si="8"/>
        <v>0</v>
      </c>
      <c r="H84" s="12">
        <f t="shared" si="11"/>
        <v>6.0499840890961198E-3</v>
      </c>
      <c r="I84" s="12">
        <v>0</v>
      </c>
      <c r="J84" s="12">
        <v>0</v>
      </c>
      <c r="K84" s="12">
        <v>0</v>
      </c>
      <c r="L84" s="12">
        <v>6.0499840890961198E-3</v>
      </c>
      <c r="M84" s="12">
        <v>0</v>
      </c>
      <c r="N84" s="18">
        <v>0</v>
      </c>
      <c r="O84" s="12">
        <v>0</v>
      </c>
      <c r="P84" s="62" t="s">
        <v>485</v>
      </c>
      <c r="Q84" s="12">
        <f>F84-H84</f>
        <v>-6.0499840890961198E-3</v>
      </c>
      <c r="R84" s="12">
        <f t="shared" si="12"/>
        <v>6.0499840890961198E-3</v>
      </c>
      <c r="S84" s="16">
        <v>100</v>
      </c>
      <c r="T84" s="97"/>
    </row>
    <row r="85" spans="1:20" ht="38.25" x14ac:dyDescent="0.25">
      <c r="A85" s="43" t="s">
        <v>19</v>
      </c>
      <c r="B85" s="44" t="s">
        <v>436</v>
      </c>
      <c r="C85" s="46" t="s">
        <v>437</v>
      </c>
      <c r="D85" s="12">
        <f t="shared" si="9"/>
        <v>0</v>
      </c>
      <c r="E85" s="12">
        <v>0</v>
      </c>
      <c r="F85" s="12">
        <f t="shared" si="10"/>
        <v>0</v>
      </c>
      <c r="G85" s="12">
        <f t="shared" si="8"/>
        <v>0</v>
      </c>
      <c r="H85" s="12">
        <f t="shared" si="11"/>
        <v>0.17153192716287979</v>
      </c>
      <c r="I85" s="12">
        <v>0</v>
      </c>
      <c r="J85" s="12">
        <v>0</v>
      </c>
      <c r="K85" s="12">
        <v>0</v>
      </c>
      <c r="L85" s="12">
        <v>0.10403645716287982</v>
      </c>
      <c r="M85" s="12">
        <v>0</v>
      </c>
      <c r="N85" s="18">
        <v>6.7495469999999988E-2</v>
      </c>
      <c r="O85" s="12">
        <v>0</v>
      </c>
      <c r="P85" s="62" t="s">
        <v>485</v>
      </c>
      <c r="Q85" s="12">
        <f>F85-H85</f>
        <v>-0.17153192716287979</v>
      </c>
      <c r="R85" s="12">
        <f t="shared" si="12"/>
        <v>0.17153192716287979</v>
      </c>
      <c r="S85" s="16">
        <v>100</v>
      </c>
      <c r="T85" s="97"/>
    </row>
    <row r="86" spans="1:20" ht="25.5" x14ac:dyDescent="0.25">
      <c r="A86" s="43" t="s">
        <v>19</v>
      </c>
      <c r="B86" s="44" t="s">
        <v>438</v>
      </c>
      <c r="C86" s="46" t="s">
        <v>439</v>
      </c>
      <c r="D86" s="12">
        <f t="shared" si="9"/>
        <v>0</v>
      </c>
      <c r="E86" s="12">
        <v>0</v>
      </c>
      <c r="F86" s="12">
        <f t="shared" si="10"/>
        <v>0</v>
      </c>
      <c r="G86" s="12">
        <f t="shared" si="8"/>
        <v>0</v>
      </c>
      <c r="H86" s="12">
        <f t="shared" si="11"/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8">
        <v>0</v>
      </c>
      <c r="O86" s="12">
        <v>0</v>
      </c>
      <c r="P86" s="62" t="s">
        <v>485</v>
      </c>
      <c r="Q86" s="12">
        <f>F86-H86</f>
        <v>0</v>
      </c>
      <c r="R86" s="12">
        <f t="shared" si="12"/>
        <v>0</v>
      </c>
      <c r="S86" s="16">
        <v>0</v>
      </c>
      <c r="T86" s="97"/>
    </row>
    <row r="87" spans="1:20" ht="38.25" x14ac:dyDescent="0.25">
      <c r="A87" s="43" t="s">
        <v>19</v>
      </c>
      <c r="B87" s="44" t="s">
        <v>440</v>
      </c>
      <c r="C87" s="46" t="s">
        <v>441</v>
      </c>
      <c r="D87" s="12">
        <f t="shared" si="9"/>
        <v>0</v>
      </c>
      <c r="E87" s="12">
        <v>0</v>
      </c>
      <c r="F87" s="12">
        <f t="shared" si="10"/>
        <v>0</v>
      </c>
      <c r="G87" s="12">
        <f t="shared" si="8"/>
        <v>0</v>
      </c>
      <c r="H87" s="12">
        <f t="shared" si="11"/>
        <v>6.6670824661839254E-2</v>
      </c>
      <c r="I87" s="12">
        <v>0</v>
      </c>
      <c r="J87" s="12">
        <v>0</v>
      </c>
      <c r="K87" s="12">
        <v>0</v>
      </c>
      <c r="L87" s="12">
        <v>6.6670824661839254E-2</v>
      </c>
      <c r="M87" s="12">
        <v>0</v>
      </c>
      <c r="N87" s="18">
        <v>0</v>
      </c>
      <c r="O87" s="12">
        <v>0</v>
      </c>
      <c r="P87" s="62" t="s">
        <v>485</v>
      </c>
      <c r="Q87" s="12">
        <f>F87-H87</f>
        <v>-6.6670824661839254E-2</v>
      </c>
      <c r="R87" s="12">
        <f t="shared" si="12"/>
        <v>6.6670824661839254E-2</v>
      </c>
      <c r="S87" s="16">
        <v>100</v>
      </c>
      <c r="T87" s="97"/>
    </row>
    <row r="88" spans="1:20" ht="25.5" x14ac:dyDescent="0.25">
      <c r="A88" s="43" t="s">
        <v>19</v>
      </c>
      <c r="B88" s="44" t="s">
        <v>442</v>
      </c>
      <c r="C88" s="46" t="s">
        <v>443</v>
      </c>
      <c r="D88" s="12">
        <f t="shared" si="9"/>
        <v>0</v>
      </c>
      <c r="E88" s="12">
        <v>0</v>
      </c>
      <c r="F88" s="12">
        <f t="shared" si="10"/>
        <v>0</v>
      </c>
      <c r="G88" s="12">
        <f t="shared" si="8"/>
        <v>0</v>
      </c>
      <c r="H88" s="12">
        <f t="shared" si="11"/>
        <v>1.9918999999999999E-2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8">
        <v>1.9918999999999999E-2</v>
      </c>
      <c r="O88" s="12">
        <v>0</v>
      </c>
      <c r="P88" s="62" t="s">
        <v>485</v>
      </c>
      <c r="Q88" s="12">
        <f>F88-H88</f>
        <v>-1.9918999999999999E-2</v>
      </c>
      <c r="R88" s="12">
        <f t="shared" si="12"/>
        <v>1.9918999999999999E-2</v>
      </c>
      <c r="S88" s="16">
        <v>100</v>
      </c>
      <c r="T88" s="97"/>
    </row>
    <row r="89" spans="1:20" ht="25.5" x14ac:dyDescent="0.25">
      <c r="A89" s="43" t="s">
        <v>19</v>
      </c>
      <c r="B89" s="44" t="s">
        <v>444</v>
      </c>
      <c r="C89" s="46" t="s">
        <v>445</v>
      </c>
      <c r="D89" s="12">
        <f t="shared" si="9"/>
        <v>0</v>
      </c>
      <c r="E89" s="12">
        <v>0</v>
      </c>
      <c r="F89" s="12">
        <f t="shared" si="10"/>
        <v>0</v>
      </c>
      <c r="G89" s="12">
        <f t="shared" si="8"/>
        <v>0</v>
      </c>
      <c r="H89" s="12">
        <f t="shared" si="11"/>
        <v>1.8911000000000001E-2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8">
        <v>1.8911000000000001E-2</v>
      </c>
      <c r="O89" s="12">
        <v>0</v>
      </c>
      <c r="P89" s="62" t="s">
        <v>485</v>
      </c>
      <c r="Q89" s="12">
        <f>F89-H89</f>
        <v>-1.8911000000000001E-2</v>
      </c>
      <c r="R89" s="12">
        <f t="shared" si="12"/>
        <v>1.8911000000000001E-2</v>
      </c>
      <c r="S89" s="16">
        <v>100</v>
      </c>
      <c r="T89" s="97"/>
    </row>
    <row r="90" spans="1:20" ht="25.5" x14ac:dyDescent="0.25">
      <c r="A90" s="43" t="s">
        <v>19</v>
      </c>
      <c r="B90" s="41" t="s">
        <v>496</v>
      </c>
      <c r="C90" s="46" t="s">
        <v>497</v>
      </c>
      <c r="D90" s="12">
        <v>0</v>
      </c>
      <c r="E90" s="12">
        <v>0</v>
      </c>
      <c r="F90" s="12">
        <v>0</v>
      </c>
      <c r="G90" s="12">
        <v>0</v>
      </c>
      <c r="H90" s="12">
        <f t="shared" si="11"/>
        <v>9.365917E-2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8">
        <v>9.365917E-2</v>
      </c>
      <c r="O90" s="12">
        <v>0</v>
      </c>
      <c r="P90" s="62" t="s">
        <v>485</v>
      </c>
      <c r="Q90" s="12">
        <f>F90-H90</f>
        <v>-9.365917E-2</v>
      </c>
      <c r="R90" s="12">
        <f t="shared" si="12"/>
        <v>9.365917E-2</v>
      </c>
      <c r="S90" s="16">
        <v>100</v>
      </c>
      <c r="T90" s="97"/>
    </row>
    <row r="91" spans="1:20" ht="25.5" x14ac:dyDescent="0.25">
      <c r="A91" s="43" t="s">
        <v>19</v>
      </c>
      <c r="B91" s="41" t="s">
        <v>498</v>
      </c>
      <c r="C91" s="46" t="s">
        <v>499</v>
      </c>
      <c r="D91" s="12">
        <v>0</v>
      </c>
      <c r="E91" s="12">
        <v>0</v>
      </c>
      <c r="F91" s="12">
        <v>0</v>
      </c>
      <c r="G91" s="12">
        <v>0</v>
      </c>
      <c r="H91" s="12">
        <f t="shared" si="11"/>
        <v>8.4072109999999992E-2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8">
        <v>8.4072109999999992E-2</v>
      </c>
      <c r="O91" s="12">
        <v>0</v>
      </c>
      <c r="P91" s="62" t="s">
        <v>485</v>
      </c>
      <c r="Q91" s="12">
        <f>F91-H91</f>
        <v>-8.4072109999999992E-2</v>
      </c>
      <c r="R91" s="12">
        <f t="shared" si="12"/>
        <v>8.4072109999999992E-2</v>
      </c>
      <c r="S91" s="16">
        <v>100</v>
      </c>
      <c r="T91" s="97"/>
    </row>
    <row r="92" spans="1:20" ht="25.5" x14ac:dyDescent="0.25">
      <c r="A92" s="43" t="s">
        <v>19</v>
      </c>
      <c r="B92" s="41" t="s">
        <v>500</v>
      </c>
      <c r="C92" s="46" t="s">
        <v>501</v>
      </c>
      <c r="D92" s="12">
        <v>0</v>
      </c>
      <c r="E92" s="12">
        <v>0</v>
      </c>
      <c r="F92" s="12">
        <v>0</v>
      </c>
      <c r="G92" s="12">
        <v>0</v>
      </c>
      <c r="H92" s="12">
        <f t="shared" si="11"/>
        <v>7.4999999999999997E-3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8">
        <v>7.4999999999999997E-3</v>
      </c>
      <c r="O92" s="12">
        <v>0</v>
      </c>
      <c r="P92" s="62" t="s">
        <v>485</v>
      </c>
      <c r="Q92" s="12">
        <f>F92-H92</f>
        <v>-7.4999999999999997E-3</v>
      </c>
      <c r="R92" s="12">
        <f t="shared" si="12"/>
        <v>7.4999999999999997E-3</v>
      </c>
      <c r="S92" s="16">
        <v>100</v>
      </c>
      <c r="T92" s="97"/>
    </row>
    <row r="93" spans="1:20" ht="25.5" x14ac:dyDescent="0.25">
      <c r="A93" s="43" t="s">
        <v>19</v>
      </c>
      <c r="B93" s="41" t="s">
        <v>502</v>
      </c>
      <c r="C93" s="46" t="s">
        <v>503</v>
      </c>
      <c r="D93" s="12">
        <v>0</v>
      </c>
      <c r="E93" s="12">
        <v>0</v>
      </c>
      <c r="F93" s="12">
        <v>0</v>
      </c>
      <c r="G93" s="12">
        <v>0</v>
      </c>
      <c r="H93" s="12">
        <f t="shared" si="11"/>
        <v>1.4985E-2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8">
        <v>1.4985E-2</v>
      </c>
      <c r="O93" s="12">
        <v>0</v>
      </c>
      <c r="P93" s="62" t="s">
        <v>485</v>
      </c>
      <c r="Q93" s="12">
        <f>F93-H93</f>
        <v>-1.4985E-2</v>
      </c>
      <c r="R93" s="12">
        <f t="shared" si="12"/>
        <v>1.4985E-2</v>
      </c>
      <c r="S93" s="16">
        <v>100</v>
      </c>
      <c r="T93" s="97"/>
    </row>
    <row r="94" spans="1:20" ht="38.25" x14ac:dyDescent="0.25">
      <c r="A94" s="40" t="s">
        <v>19</v>
      </c>
      <c r="B94" s="41" t="s">
        <v>504</v>
      </c>
      <c r="C94" s="42" t="s">
        <v>505</v>
      </c>
      <c r="D94" s="12">
        <v>0</v>
      </c>
      <c r="E94" s="12">
        <v>0</v>
      </c>
      <c r="F94" s="12">
        <v>0</v>
      </c>
      <c r="G94" s="12">
        <v>0</v>
      </c>
      <c r="H94" s="12">
        <f t="shared" si="11"/>
        <v>1.7580999999999999E-2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8">
        <v>1.7580999999999999E-2</v>
      </c>
      <c r="O94" s="12">
        <v>0</v>
      </c>
      <c r="P94" s="62" t="s">
        <v>485</v>
      </c>
      <c r="Q94" s="12">
        <f>F94-H94</f>
        <v>-1.7580999999999999E-2</v>
      </c>
      <c r="R94" s="12">
        <f t="shared" si="12"/>
        <v>1.7580999999999999E-2</v>
      </c>
      <c r="S94" s="16">
        <v>100</v>
      </c>
      <c r="T94" s="97"/>
    </row>
    <row r="95" spans="1:20" x14ac:dyDescent="0.25">
      <c r="A95" s="40" t="s">
        <v>19</v>
      </c>
      <c r="B95" s="77" t="s">
        <v>526</v>
      </c>
      <c r="C95" s="72" t="s">
        <v>524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8">
        <v>0</v>
      </c>
      <c r="O95" s="12">
        <v>0</v>
      </c>
      <c r="P95" s="62" t="s">
        <v>485</v>
      </c>
      <c r="Q95" s="12">
        <f>F95-H95</f>
        <v>0</v>
      </c>
      <c r="R95" s="12">
        <f t="shared" si="12"/>
        <v>0</v>
      </c>
      <c r="S95" s="16">
        <v>0</v>
      </c>
      <c r="T95" s="97"/>
    </row>
    <row r="96" spans="1:20" x14ac:dyDescent="0.25">
      <c r="A96" s="40" t="s">
        <v>19</v>
      </c>
      <c r="B96" s="77" t="s">
        <v>527</v>
      </c>
      <c r="C96" s="72" t="s">
        <v>525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8">
        <v>0</v>
      </c>
      <c r="O96" s="12">
        <v>0</v>
      </c>
      <c r="P96" s="62" t="s">
        <v>485</v>
      </c>
      <c r="Q96" s="12">
        <f>F96-H96</f>
        <v>0</v>
      </c>
      <c r="R96" s="12">
        <f t="shared" si="12"/>
        <v>0</v>
      </c>
      <c r="S96" s="16">
        <v>0</v>
      </c>
      <c r="T96" s="98"/>
    </row>
    <row r="97" spans="1:29" s="14" customFormat="1" ht="25.5" x14ac:dyDescent="0.25">
      <c r="A97" s="37" t="s">
        <v>20</v>
      </c>
      <c r="B97" s="38" t="s">
        <v>69</v>
      </c>
      <c r="C97" s="39" t="s">
        <v>49</v>
      </c>
      <c r="D97" s="13">
        <f t="shared" ref="D97:D128" si="13">G97</f>
        <v>0</v>
      </c>
      <c r="E97" s="13">
        <v>0</v>
      </c>
      <c r="F97" s="13">
        <f t="shared" si="10"/>
        <v>0</v>
      </c>
      <c r="G97" s="13">
        <f t="shared" ref="G97:G128" si="14">I97+K97+M97+O97</f>
        <v>0</v>
      </c>
      <c r="H97" s="13">
        <f t="shared" si="11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7">
        <v>0</v>
      </c>
      <c r="O97" s="13">
        <v>0</v>
      </c>
      <c r="P97" s="61" t="s">
        <v>485</v>
      </c>
      <c r="Q97" s="13">
        <f>F97-H97</f>
        <v>0</v>
      </c>
      <c r="R97" s="13">
        <f t="shared" si="12"/>
        <v>0</v>
      </c>
      <c r="S97" s="15">
        <v>0</v>
      </c>
      <c r="T97" s="67" t="s">
        <v>485</v>
      </c>
      <c r="U97" s="29"/>
      <c r="V97" s="29"/>
      <c r="W97" s="29"/>
      <c r="X97" s="29"/>
      <c r="Y97" s="29"/>
      <c r="Z97" s="29"/>
      <c r="AA97" s="29"/>
      <c r="AB97" s="29"/>
      <c r="AC97" s="29"/>
    </row>
    <row r="98" spans="1:29" s="14" customFormat="1" ht="38.25" x14ac:dyDescent="0.25">
      <c r="A98" s="37" t="s">
        <v>39</v>
      </c>
      <c r="B98" s="38" t="s">
        <v>70</v>
      </c>
      <c r="C98" s="39" t="s">
        <v>49</v>
      </c>
      <c r="D98" s="13">
        <f t="shared" si="13"/>
        <v>0</v>
      </c>
      <c r="E98" s="13">
        <v>0</v>
      </c>
      <c r="F98" s="13">
        <f t="shared" si="10"/>
        <v>0</v>
      </c>
      <c r="G98" s="13">
        <f t="shared" si="14"/>
        <v>0</v>
      </c>
      <c r="H98" s="13">
        <f t="shared" si="11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7">
        <v>0</v>
      </c>
      <c r="O98" s="13">
        <v>0</v>
      </c>
      <c r="P98" s="61" t="s">
        <v>485</v>
      </c>
      <c r="Q98" s="13">
        <f>F98-H98</f>
        <v>0</v>
      </c>
      <c r="R98" s="13">
        <f t="shared" si="12"/>
        <v>0</v>
      </c>
      <c r="S98" s="15">
        <v>0</v>
      </c>
      <c r="T98" s="67" t="s">
        <v>485</v>
      </c>
      <c r="U98" s="29"/>
      <c r="V98" s="29"/>
      <c r="W98" s="29"/>
      <c r="X98" s="29"/>
      <c r="Y98" s="29"/>
      <c r="Z98" s="29"/>
      <c r="AA98" s="29"/>
      <c r="AB98" s="29"/>
      <c r="AC98" s="29"/>
    </row>
    <row r="99" spans="1:29" s="14" customFormat="1" ht="25.5" x14ac:dyDescent="0.25">
      <c r="A99" s="37" t="s">
        <v>40</v>
      </c>
      <c r="B99" s="38" t="s">
        <v>71</v>
      </c>
      <c r="C99" s="39" t="s">
        <v>49</v>
      </c>
      <c r="D99" s="13">
        <f t="shared" si="13"/>
        <v>0</v>
      </c>
      <c r="E99" s="13">
        <v>0</v>
      </c>
      <c r="F99" s="13">
        <f t="shared" si="10"/>
        <v>0</v>
      </c>
      <c r="G99" s="13">
        <f t="shared" si="14"/>
        <v>0</v>
      </c>
      <c r="H99" s="13">
        <f t="shared" si="11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7">
        <v>0</v>
      </c>
      <c r="O99" s="13">
        <v>0</v>
      </c>
      <c r="P99" s="61" t="s">
        <v>485</v>
      </c>
      <c r="Q99" s="13">
        <f>F99-H99</f>
        <v>0</v>
      </c>
      <c r="R99" s="13">
        <f t="shared" si="12"/>
        <v>0</v>
      </c>
      <c r="S99" s="15">
        <v>0</v>
      </c>
      <c r="T99" s="67" t="s">
        <v>485</v>
      </c>
      <c r="U99" s="29"/>
      <c r="V99" s="29"/>
      <c r="W99" s="29"/>
      <c r="X99" s="29"/>
      <c r="Y99" s="29"/>
      <c r="Z99" s="29"/>
      <c r="AA99" s="29"/>
      <c r="AB99" s="29"/>
      <c r="AC99" s="29"/>
    </row>
    <row r="100" spans="1:29" s="14" customFormat="1" ht="25.5" x14ac:dyDescent="0.25">
      <c r="A100" s="37" t="s">
        <v>21</v>
      </c>
      <c r="B100" s="38" t="s">
        <v>72</v>
      </c>
      <c r="C100" s="39" t="s">
        <v>49</v>
      </c>
      <c r="D100" s="13">
        <f t="shared" si="13"/>
        <v>0</v>
      </c>
      <c r="E100" s="13">
        <v>0</v>
      </c>
      <c r="F100" s="13">
        <f t="shared" si="10"/>
        <v>0</v>
      </c>
      <c r="G100" s="13">
        <f t="shared" si="14"/>
        <v>0</v>
      </c>
      <c r="H100" s="13">
        <f t="shared" si="11"/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7">
        <v>0</v>
      </c>
      <c r="O100" s="13">
        <v>0</v>
      </c>
      <c r="P100" s="61" t="s">
        <v>485</v>
      </c>
      <c r="Q100" s="13">
        <f>F100-H100</f>
        <v>0</v>
      </c>
      <c r="R100" s="13">
        <f t="shared" si="12"/>
        <v>0</v>
      </c>
      <c r="S100" s="15">
        <v>0</v>
      </c>
      <c r="T100" s="67" t="s">
        <v>485</v>
      </c>
      <c r="U100" s="29"/>
      <c r="V100" s="29"/>
      <c r="W100" s="29"/>
      <c r="X100" s="29"/>
      <c r="Y100" s="29"/>
      <c r="Z100" s="29"/>
      <c r="AA100" s="29"/>
      <c r="AB100" s="29"/>
      <c r="AC100" s="29"/>
    </row>
    <row r="101" spans="1:29" s="14" customFormat="1" ht="25.5" x14ac:dyDescent="0.25">
      <c r="A101" s="49" t="s">
        <v>73</v>
      </c>
      <c r="B101" s="50" t="s">
        <v>74</v>
      </c>
      <c r="C101" s="39" t="s">
        <v>49</v>
      </c>
      <c r="D101" s="13">
        <f t="shared" si="13"/>
        <v>0</v>
      </c>
      <c r="E101" s="13">
        <v>0</v>
      </c>
      <c r="F101" s="13">
        <f t="shared" si="10"/>
        <v>0</v>
      </c>
      <c r="G101" s="13">
        <f t="shared" si="14"/>
        <v>0</v>
      </c>
      <c r="H101" s="13">
        <f t="shared" si="11"/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7">
        <v>0</v>
      </c>
      <c r="O101" s="13">
        <v>0</v>
      </c>
      <c r="P101" s="61" t="s">
        <v>485</v>
      </c>
      <c r="Q101" s="13">
        <f>F101-H101</f>
        <v>0</v>
      </c>
      <c r="R101" s="13">
        <f t="shared" si="12"/>
        <v>0</v>
      </c>
      <c r="S101" s="15">
        <v>0</v>
      </c>
      <c r="T101" s="67" t="s">
        <v>485</v>
      </c>
      <c r="U101" s="29"/>
      <c r="V101" s="29"/>
      <c r="W101" s="29"/>
      <c r="X101" s="29"/>
      <c r="Y101" s="29"/>
      <c r="Z101" s="29"/>
      <c r="AA101" s="29"/>
      <c r="AB101" s="29"/>
      <c r="AC101" s="29"/>
    </row>
    <row r="102" spans="1:29" s="14" customFormat="1" ht="51" x14ac:dyDescent="0.25">
      <c r="A102" s="49" t="s">
        <v>73</v>
      </c>
      <c r="B102" s="50" t="s">
        <v>75</v>
      </c>
      <c r="C102" s="39" t="s">
        <v>49</v>
      </c>
      <c r="D102" s="13">
        <f t="shared" si="13"/>
        <v>0</v>
      </c>
      <c r="E102" s="13">
        <v>0</v>
      </c>
      <c r="F102" s="13">
        <f t="shared" si="10"/>
        <v>0</v>
      </c>
      <c r="G102" s="13">
        <f t="shared" si="14"/>
        <v>0</v>
      </c>
      <c r="H102" s="13">
        <f t="shared" si="11"/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7">
        <v>0</v>
      </c>
      <c r="O102" s="13">
        <v>0</v>
      </c>
      <c r="P102" s="61" t="s">
        <v>485</v>
      </c>
      <c r="Q102" s="13">
        <f>F102-H102</f>
        <v>0</v>
      </c>
      <c r="R102" s="13">
        <f t="shared" si="12"/>
        <v>0</v>
      </c>
      <c r="S102" s="15">
        <v>0</v>
      </c>
      <c r="T102" s="67" t="s">
        <v>485</v>
      </c>
      <c r="U102" s="29"/>
      <c r="V102" s="29"/>
      <c r="W102" s="29"/>
      <c r="X102" s="29"/>
      <c r="Y102" s="29"/>
      <c r="Z102" s="29"/>
      <c r="AA102" s="29"/>
      <c r="AB102" s="29"/>
      <c r="AC102" s="29"/>
    </row>
    <row r="103" spans="1:29" s="14" customFormat="1" ht="51" x14ac:dyDescent="0.25">
      <c r="A103" s="49" t="s">
        <v>73</v>
      </c>
      <c r="B103" s="50" t="s">
        <v>76</v>
      </c>
      <c r="C103" s="39" t="s">
        <v>49</v>
      </c>
      <c r="D103" s="13">
        <f t="shared" si="13"/>
        <v>0</v>
      </c>
      <c r="E103" s="13">
        <v>0</v>
      </c>
      <c r="F103" s="13">
        <f t="shared" si="10"/>
        <v>0</v>
      </c>
      <c r="G103" s="13">
        <f t="shared" si="14"/>
        <v>0</v>
      </c>
      <c r="H103" s="13">
        <f t="shared" si="11"/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7">
        <v>0</v>
      </c>
      <c r="O103" s="13">
        <v>0</v>
      </c>
      <c r="P103" s="61" t="s">
        <v>485</v>
      </c>
      <c r="Q103" s="13">
        <f>F103-H103</f>
        <v>0</v>
      </c>
      <c r="R103" s="13">
        <f t="shared" si="12"/>
        <v>0</v>
      </c>
      <c r="S103" s="15">
        <v>0</v>
      </c>
      <c r="T103" s="67" t="s">
        <v>485</v>
      </c>
      <c r="U103" s="29"/>
      <c r="V103" s="29"/>
      <c r="W103" s="29"/>
      <c r="X103" s="29"/>
      <c r="Y103" s="29"/>
      <c r="Z103" s="29"/>
      <c r="AA103" s="29"/>
      <c r="AB103" s="29"/>
      <c r="AC103" s="29"/>
    </row>
    <row r="104" spans="1:29" s="14" customFormat="1" ht="51" x14ac:dyDescent="0.25">
      <c r="A104" s="49" t="s">
        <v>73</v>
      </c>
      <c r="B104" s="50" t="s">
        <v>77</v>
      </c>
      <c r="C104" s="39" t="s">
        <v>49</v>
      </c>
      <c r="D104" s="13">
        <f t="shared" si="13"/>
        <v>0</v>
      </c>
      <c r="E104" s="13">
        <v>0</v>
      </c>
      <c r="F104" s="13">
        <f t="shared" si="10"/>
        <v>0</v>
      </c>
      <c r="G104" s="13">
        <f t="shared" si="14"/>
        <v>0</v>
      </c>
      <c r="H104" s="13">
        <f t="shared" si="11"/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7">
        <v>0</v>
      </c>
      <c r="O104" s="13">
        <v>0</v>
      </c>
      <c r="P104" s="61" t="s">
        <v>485</v>
      </c>
      <c r="Q104" s="13">
        <f>F104-H104</f>
        <v>0</v>
      </c>
      <c r="R104" s="13">
        <f t="shared" si="12"/>
        <v>0</v>
      </c>
      <c r="S104" s="15">
        <v>0</v>
      </c>
      <c r="T104" s="67" t="s">
        <v>485</v>
      </c>
      <c r="U104" s="29"/>
      <c r="V104" s="29"/>
      <c r="W104" s="29"/>
      <c r="X104" s="29"/>
      <c r="Y104" s="29"/>
      <c r="Z104" s="29"/>
      <c r="AA104" s="29"/>
      <c r="AB104" s="29"/>
      <c r="AC104" s="29"/>
    </row>
    <row r="105" spans="1:29" s="14" customFormat="1" ht="25.5" x14ac:dyDescent="0.25">
      <c r="A105" s="49" t="s">
        <v>78</v>
      </c>
      <c r="B105" s="50" t="s">
        <v>74</v>
      </c>
      <c r="C105" s="39" t="s">
        <v>49</v>
      </c>
      <c r="D105" s="13">
        <f t="shared" si="13"/>
        <v>0</v>
      </c>
      <c r="E105" s="13">
        <v>0</v>
      </c>
      <c r="F105" s="13">
        <f t="shared" si="10"/>
        <v>0</v>
      </c>
      <c r="G105" s="13">
        <f t="shared" si="14"/>
        <v>0</v>
      </c>
      <c r="H105" s="13">
        <f t="shared" si="11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7">
        <v>0</v>
      </c>
      <c r="O105" s="13">
        <v>0</v>
      </c>
      <c r="P105" s="61" t="s">
        <v>485</v>
      </c>
      <c r="Q105" s="13">
        <f>F105-H105</f>
        <v>0</v>
      </c>
      <c r="R105" s="13">
        <f t="shared" si="12"/>
        <v>0</v>
      </c>
      <c r="S105" s="15">
        <v>0</v>
      </c>
      <c r="T105" s="67" t="s">
        <v>485</v>
      </c>
      <c r="U105" s="29"/>
      <c r="V105" s="29"/>
      <c r="W105" s="29"/>
      <c r="X105" s="29"/>
      <c r="Y105" s="29"/>
      <c r="Z105" s="29"/>
      <c r="AA105" s="29"/>
      <c r="AB105" s="29"/>
      <c r="AC105" s="29"/>
    </row>
    <row r="106" spans="1:29" s="14" customFormat="1" ht="51" x14ac:dyDescent="0.25">
      <c r="A106" s="49" t="s">
        <v>78</v>
      </c>
      <c r="B106" s="50" t="s">
        <v>75</v>
      </c>
      <c r="C106" s="39" t="s">
        <v>49</v>
      </c>
      <c r="D106" s="13">
        <f t="shared" si="13"/>
        <v>0</v>
      </c>
      <c r="E106" s="13">
        <v>0</v>
      </c>
      <c r="F106" s="13">
        <f t="shared" si="10"/>
        <v>0</v>
      </c>
      <c r="G106" s="13">
        <f t="shared" si="14"/>
        <v>0</v>
      </c>
      <c r="H106" s="13">
        <f t="shared" si="11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7">
        <v>0</v>
      </c>
      <c r="O106" s="13">
        <v>0</v>
      </c>
      <c r="P106" s="61" t="s">
        <v>485</v>
      </c>
      <c r="Q106" s="13">
        <f>F106-H106</f>
        <v>0</v>
      </c>
      <c r="R106" s="13">
        <f t="shared" si="12"/>
        <v>0</v>
      </c>
      <c r="S106" s="15">
        <v>0</v>
      </c>
      <c r="T106" s="67" t="s">
        <v>485</v>
      </c>
      <c r="U106" s="29"/>
      <c r="V106" s="29"/>
      <c r="W106" s="29"/>
      <c r="X106" s="29"/>
      <c r="Y106" s="29"/>
      <c r="Z106" s="29"/>
      <c r="AA106" s="29"/>
      <c r="AB106" s="29"/>
      <c r="AC106" s="29"/>
    </row>
    <row r="107" spans="1:29" s="14" customFormat="1" ht="51" x14ac:dyDescent="0.25">
      <c r="A107" s="49" t="s">
        <v>78</v>
      </c>
      <c r="B107" s="50" t="s">
        <v>76</v>
      </c>
      <c r="C107" s="39" t="s">
        <v>49</v>
      </c>
      <c r="D107" s="13">
        <f t="shared" si="13"/>
        <v>0</v>
      </c>
      <c r="E107" s="13">
        <v>0</v>
      </c>
      <c r="F107" s="13">
        <f t="shared" si="10"/>
        <v>0</v>
      </c>
      <c r="G107" s="13">
        <f t="shared" si="14"/>
        <v>0</v>
      </c>
      <c r="H107" s="13">
        <f t="shared" si="11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7">
        <v>0</v>
      </c>
      <c r="O107" s="13">
        <v>0</v>
      </c>
      <c r="P107" s="61" t="s">
        <v>485</v>
      </c>
      <c r="Q107" s="13">
        <f>F107-H107</f>
        <v>0</v>
      </c>
      <c r="R107" s="13">
        <f t="shared" si="12"/>
        <v>0</v>
      </c>
      <c r="S107" s="15">
        <v>0</v>
      </c>
      <c r="T107" s="67" t="s">
        <v>485</v>
      </c>
      <c r="U107" s="29"/>
      <c r="V107" s="29"/>
      <c r="W107" s="29"/>
      <c r="X107" s="29"/>
      <c r="Y107" s="29"/>
      <c r="Z107" s="29"/>
      <c r="AA107" s="29"/>
      <c r="AB107" s="29"/>
      <c r="AC107" s="29"/>
    </row>
    <row r="108" spans="1:29" s="14" customFormat="1" ht="51" x14ac:dyDescent="0.25">
      <c r="A108" s="49" t="s">
        <v>78</v>
      </c>
      <c r="B108" s="50" t="s">
        <v>79</v>
      </c>
      <c r="C108" s="39" t="s">
        <v>49</v>
      </c>
      <c r="D108" s="13">
        <f t="shared" si="13"/>
        <v>0</v>
      </c>
      <c r="E108" s="13">
        <v>0</v>
      </c>
      <c r="F108" s="13">
        <f t="shared" si="10"/>
        <v>0</v>
      </c>
      <c r="G108" s="13">
        <f t="shared" si="14"/>
        <v>0</v>
      </c>
      <c r="H108" s="13">
        <f t="shared" si="11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7">
        <v>0</v>
      </c>
      <c r="O108" s="13">
        <v>0</v>
      </c>
      <c r="P108" s="61" t="s">
        <v>485</v>
      </c>
      <c r="Q108" s="13">
        <f>F108-H108</f>
        <v>0</v>
      </c>
      <c r="R108" s="13">
        <f t="shared" si="12"/>
        <v>0</v>
      </c>
      <c r="S108" s="15">
        <v>0</v>
      </c>
      <c r="T108" s="67" t="s">
        <v>485</v>
      </c>
      <c r="U108" s="29"/>
      <c r="V108" s="29"/>
      <c r="W108" s="29"/>
      <c r="X108" s="29"/>
      <c r="Y108" s="29"/>
      <c r="Z108" s="29"/>
      <c r="AA108" s="29"/>
      <c r="AB108" s="29"/>
      <c r="AC108" s="29"/>
    </row>
    <row r="109" spans="1:29" s="14" customFormat="1" ht="51" x14ac:dyDescent="0.25">
      <c r="A109" s="37" t="s">
        <v>80</v>
      </c>
      <c r="B109" s="38" t="s">
        <v>81</v>
      </c>
      <c r="C109" s="39" t="s">
        <v>49</v>
      </c>
      <c r="D109" s="13">
        <f t="shared" si="13"/>
        <v>5.0117973973009917</v>
      </c>
      <c r="E109" s="13">
        <v>0</v>
      </c>
      <c r="F109" s="13">
        <f t="shared" si="10"/>
        <v>5.0117973973009917</v>
      </c>
      <c r="G109" s="13">
        <f t="shared" si="14"/>
        <v>5.0117973973009917</v>
      </c>
      <c r="H109" s="13">
        <f t="shared" si="11"/>
        <v>1.8450853547619688</v>
      </c>
      <c r="I109" s="13">
        <v>1.2473616133303853</v>
      </c>
      <c r="J109" s="13">
        <v>0.50715863999999999</v>
      </c>
      <c r="K109" s="13">
        <v>1.2473616133303853</v>
      </c>
      <c r="L109" s="13">
        <v>0.52503434942519289</v>
      </c>
      <c r="M109" s="13">
        <v>1.2473616133303855</v>
      </c>
      <c r="N109" s="17">
        <v>0.81289236533677589</v>
      </c>
      <c r="O109" s="13">
        <v>1.2697125573098356</v>
      </c>
      <c r="P109" s="61" t="s">
        <v>485</v>
      </c>
      <c r="Q109" s="13">
        <f>F109-H109</f>
        <v>3.1667120425390229</v>
      </c>
      <c r="R109" s="13">
        <f t="shared" si="12"/>
        <v>-1.8969994852291872</v>
      </c>
      <c r="S109" s="15">
        <f t="shared" ref="S109:S145" si="15">(J109+L109+N109)/(I109+K109+M109)*100-100</f>
        <v>-50.693652505047709</v>
      </c>
      <c r="T109" s="67" t="s">
        <v>485</v>
      </c>
      <c r="U109" s="29"/>
      <c r="V109" s="29"/>
      <c r="W109" s="29"/>
      <c r="X109" s="29"/>
      <c r="Y109" s="29"/>
      <c r="Z109" s="29"/>
      <c r="AA109" s="29"/>
      <c r="AB109" s="29"/>
      <c r="AC109" s="29"/>
    </row>
    <row r="110" spans="1:29" s="14" customFormat="1" ht="38.25" x14ac:dyDescent="0.25">
      <c r="A110" s="37" t="s">
        <v>82</v>
      </c>
      <c r="B110" s="38" t="s">
        <v>83</v>
      </c>
      <c r="C110" s="39" t="s">
        <v>49</v>
      </c>
      <c r="D110" s="13">
        <f t="shared" si="13"/>
        <v>0</v>
      </c>
      <c r="E110" s="13">
        <v>0</v>
      </c>
      <c r="F110" s="13">
        <f t="shared" si="10"/>
        <v>0</v>
      </c>
      <c r="G110" s="13">
        <f t="shared" si="14"/>
        <v>0</v>
      </c>
      <c r="H110" s="13">
        <f t="shared" si="11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7">
        <v>0</v>
      </c>
      <c r="O110" s="13">
        <v>0</v>
      </c>
      <c r="P110" s="61" t="s">
        <v>485</v>
      </c>
      <c r="Q110" s="13">
        <f>F110-H110</f>
        <v>0</v>
      </c>
      <c r="R110" s="13">
        <f t="shared" si="12"/>
        <v>0</v>
      </c>
      <c r="S110" s="15">
        <v>0</v>
      </c>
      <c r="T110" s="67" t="s">
        <v>485</v>
      </c>
      <c r="U110" s="29"/>
      <c r="V110" s="29"/>
      <c r="W110" s="29"/>
      <c r="X110" s="29"/>
      <c r="Y110" s="29"/>
      <c r="Z110" s="29"/>
      <c r="AA110" s="29"/>
      <c r="AB110" s="29"/>
      <c r="AC110" s="29"/>
    </row>
    <row r="111" spans="1:29" s="14" customFormat="1" ht="38.25" customHeight="1" x14ac:dyDescent="0.25">
      <c r="A111" s="37" t="s">
        <v>84</v>
      </c>
      <c r="B111" s="38" t="s">
        <v>85</v>
      </c>
      <c r="C111" s="39" t="s">
        <v>49</v>
      </c>
      <c r="D111" s="13">
        <f t="shared" si="13"/>
        <v>5.0117973973009917</v>
      </c>
      <c r="E111" s="13">
        <v>0</v>
      </c>
      <c r="F111" s="13">
        <f t="shared" si="10"/>
        <v>5.0117973973009917</v>
      </c>
      <c r="G111" s="13">
        <f t="shared" si="14"/>
        <v>5.0117973973009917</v>
      </c>
      <c r="H111" s="13">
        <f t="shared" si="11"/>
        <v>1.8450853547619688</v>
      </c>
      <c r="I111" s="13">
        <v>1.2473616133303853</v>
      </c>
      <c r="J111" s="13">
        <v>0.50715863999999999</v>
      </c>
      <c r="K111" s="13">
        <v>1.2473616133303853</v>
      </c>
      <c r="L111" s="13">
        <v>0.52503434942519289</v>
      </c>
      <c r="M111" s="13">
        <v>1.2473616133303855</v>
      </c>
      <c r="N111" s="17">
        <v>0.81289236533677589</v>
      </c>
      <c r="O111" s="13">
        <v>1.2697125573098356</v>
      </c>
      <c r="P111" s="61" t="s">
        <v>485</v>
      </c>
      <c r="Q111" s="13">
        <f>F111-H111</f>
        <v>3.1667120425390229</v>
      </c>
      <c r="R111" s="13">
        <f t="shared" si="12"/>
        <v>-1.8969994852291872</v>
      </c>
      <c r="S111" s="15">
        <f t="shared" si="15"/>
        <v>-50.693652505047709</v>
      </c>
      <c r="T111" s="93" t="s">
        <v>488</v>
      </c>
      <c r="U111" s="29"/>
      <c r="V111" s="29"/>
      <c r="W111" s="29"/>
      <c r="X111" s="29"/>
      <c r="Y111" s="29"/>
      <c r="Z111" s="29"/>
      <c r="AA111" s="29"/>
      <c r="AB111" s="29"/>
      <c r="AC111" s="29"/>
    </row>
    <row r="112" spans="1:29" ht="25.5" x14ac:dyDescent="0.25">
      <c r="A112" s="40" t="s">
        <v>84</v>
      </c>
      <c r="B112" s="41" t="s">
        <v>231</v>
      </c>
      <c r="C112" s="42" t="s">
        <v>232</v>
      </c>
      <c r="D112" s="12">
        <f t="shared" si="13"/>
        <v>3.1003769849520002</v>
      </c>
      <c r="E112" s="12">
        <v>0</v>
      </c>
      <c r="F112" s="12">
        <f t="shared" si="10"/>
        <v>3.1003769849520002</v>
      </c>
      <c r="G112" s="12">
        <f t="shared" si="14"/>
        <v>3.1003769849520002</v>
      </c>
      <c r="H112" s="12">
        <f t="shared" si="11"/>
        <v>0.8425825878178862</v>
      </c>
      <c r="I112" s="12">
        <v>0.77509424623800005</v>
      </c>
      <c r="J112" s="12">
        <v>0</v>
      </c>
      <c r="K112" s="12">
        <v>0.77509424623800005</v>
      </c>
      <c r="L112" s="12">
        <v>0.45766034740424349</v>
      </c>
      <c r="M112" s="12">
        <v>0.77509424623800005</v>
      </c>
      <c r="N112" s="18">
        <v>0.3849222404136427</v>
      </c>
      <c r="O112" s="12">
        <v>0.77509424623800005</v>
      </c>
      <c r="P112" s="62" t="s">
        <v>485</v>
      </c>
      <c r="Q112" s="12">
        <f>F112-H112</f>
        <v>2.2577943971341141</v>
      </c>
      <c r="R112" s="12">
        <f t="shared" si="12"/>
        <v>-1.4827001508961142</v>
      </c>
      <c r="S112" s="16">
        <f t="shared" si="15"/>
        <v>-63.764295249364935</v>
      </c>
      <c r="T112" s="94"/>
    </row>
    <row r="113" spans="1:29" x14ac:dyDescent="0.25">
      <c r="A113" s="40" t="s">
        <v>84</v>
      </c>
      <c r="B113" s="44" t="s">
        <v>233</v>
      </c>
      <c r="C113" s="48" t="s">
        <v>234</v>
      </c>
      <c r="D113" s="12">
        <f t="shared" si="13"/>
        <v>0.91638870315743981</v>
      </c>
      <c r="E113" s="12">
        <v>0</v>
      </c>
      <c r="F113" s="12">
        <f t="shared" si="10"/>
        <v>0.91638870315743981</v>
      </c>
      <c r="G113" s="12">
        <f t="shared" si="14"/>
        <v>0.91638870315743981</v>
      </c>
      <c r="H113" s="12">
        <f t="shared" si="11"/>
        <v>0.41316088631976805</v>
      </c>
      <c r="I113" s="12">
        <v>0.22350943979449744</v>
      </c>
      <c r="J113" s="12">
        <v>3.5841732000000001E-2</v>
      </c>
      <c r="K113" s="12">
        <v>0.22350943979449744</v>
      </c>
      <c r="L113" s="12">
        <v>0.19110097304748558</v>
      </c>
      <c r="M113" s="12">
        <v>0.22350943979449758</v>
      </c>
      <c r="N113" s="18">
        <v>0.18621818127228246</v>
      </c>
      <c r="O113" s="12">
        <v>0.24586038377394731</v>
      </c>
      <c r="P113" s="62" t="s">
        <v>485</v>
      </c>
      <c r="Q113" s="12">
        <f>F113-H113</f>
        <v>0.50322781683767182</v>
      </c>
      <c r="R113" s="12">
        <f t="shared" si="12"/>
        <v>-0.25736743306372439</v>
      </c>
      <c r="S113" s="16">
        <f t="shared" si="15"/>
        <v>-38.382783489347197</v>
      </c>
      <c r="T113" s="94"/>
    </row>
    <row r="114" spans="1:29" x14ac:dyDescent="0.25">
      <c r="A114" s="40" t="s">
        <v>84</v>
      </c>
      <c r="B114" s="44" t="s">
        <v>235</v>
      </c>
      <c r="C114" s="48" t="s">
        <v>236</v>
      </c>
      <c r="D114" s="12">
        <f t="shared" si="13"/>
        <v>0.99503170919155193</v>
      </c>
      <c r="E114" s="12">
        <v>0</v>
      </c>
      <c r="F114" s="12">
        <f t="shared" si="10"/>
        <v>0.99503170919155193</v>
      </c>
      <c r="G114" s="12">
        <f t="shared" si="14"/>
        <v>0.99503170919155193</v>
      </c>
      <c r="H114" s="12">
        <f t="shared" si="11"/>
        <v>0.5612658406243145</v>
      </c>
      <c r="I114" s="12">
        <v>0.24875792729788798</v>
      </c>
      <c r="J114" s="12">
        <v>1.9762907999999999E-2</v>
      </c>
      <c r="K114" s="12">
        <v>0.24875792729788798</v>
      </c>
      <c r="L114" s="12">
        <v>0.29975098897346375</v>
      </c>
      <c r="M114" s="12">
        <v>0.24875792729788798</v>
      </c>
      <c r="N114" s="18">
        <v>0.24175194365085076</v>
      </c>
      <c r="O114" s="12">
        <v>0.24875792729788798</v>
      </c>
      <c r="P114" s="62" t="s">
        <v>485</v>
      </c>
      <c r="Q114" s="12">
        <f>F114-H114</f>
        <v>0.43376586856723742</v>
      </c>
      <c r="R114" s="12">
        <f t="shared" si="12"/>
        <v>-0.1850079412693495</v>
      </c>
      <c r="S114" s="16">
        <f t="shared" si="15"/>
        <v>-24.79089387274108</v>
      </c>
      <c r="T114" s="94"/>
    </row>
    <row r="115" spans="1:29" x14ac:dyDescent="0.25">
      <c r="A115" s="47" t="s">
        <v>84</v>
      </c>
      <c r="B115" s="51" t="s">
        <v>446</v>
      </c>
      <c r="C115" s="52" t="s">
        <v>372</v>
      </c>
      <c r="D115" s="12">
        <f t="shared" si="13"/>
        <v>0</v>
      </c>
      <c r="E115" s="12">
        <v>0</v>
      </c>
      <c r="F115" s="12">
        <f t="shared" si="10"/>
        <v>0</v>
      </c>
      <c r="G115" s="12">
        <f t="shared" si="14"/>
        <v>0</v>
      </c>
      <c r="H115" s="12">
        <f t="shared" si="11"/>
        <v>2.8076039999999997E-2</v>
      </c>
      <c r="I115" s="12">
        <v>0</v>
      </c>
      <c r="J115" s="12">
        <v>-6.1186872000000003E-2</v>
      </c>
      <c r="K115" s="12">
        <v>0</v>
      </c>
      <c r="L115" s="12">
        <v>8.9262912E-2</v>
      </c>
      <c r="M115" s="12">
        <v>0</v>
      </c>
      <c r="N115" s="18">
        <v>0</v>
      </c>
      <c r="O115" s="12">
        <v>0</v>
      </c>
      <c r="P115" s="62" t="s">
        <v>485</v>
      </c>
      <c r="Q115" s="12">
        <f>F115-H115</f>
        <v>-2.8076039999999997E-2</v>
      </c>
      <c r="R115" s="12">
        <f t="shared" si="12"/>
        <v>2.8076039999999997E-2</v>
      </c>
      <c r="S115" s="16">
        <v>100</v>
      </c>
      <c r="T115" s="94"/>
    </row>
    <row r="116" spans="1:29" ht="26.25" x14ac:dyDescent="0.25">
      <c r="A116" s="47" t="s">
        <v>84</v>
      </c>
      <c r="B116" s="51" t="s">
        <v>364</v>
      </c>
      <c r="C116" s="52" t="s">
        <v>365</v>
      </c>
      <c r="D116" s="12">
        <f t="shared" si="13"/>
        <v>0</v>
      </c>
      <c r="E116" s="12">
        <v>0</v>
      </c>
      <c r="F116" s="12">
        <f t="shared" si="10"/>
        <v>0</v>
      </c>
      <c r="G116" s="12">
        <f t="shared" si="14"/>
        <v>0</v>
      </c>
      <c r="H116" s="12">
        <f t="shared" si="11"/>
        <v>0</v>
      </c>
      <c r="I116" s="12">
        <v>0</v>
      </c>
      <c r="J116" s="12">
        <v>5.0071404E-2</v>
      </c>
      <c r="K116" s="12">
        <v>0</v>
      </c>
      <c r="L116" s="12">
        <v>-5.0071404E-2</v>
      </c>
      <c r="M116" s="12">
        <v>0</v>
      </c>
      <c r="N116" s="18">
        <v>0</v>
      </c>
      <c r="O116" s="12">
        <v>0</v>
      </c>
      <c r="P116" s="62" t="s">
        <v>485</v>
      </c>
      <c r="Q116" s="12">
        <f>F116-H116</f>
        <v>0</v>
      </c>
      <c r="R116" s="12">
        <f t="shared" si="12"/>
        <v>0</v>
      </c>
      <c r="S116" s="16">
        <v>0</v>
      </c>
      <c r="T116" s="94"/>
    </row>
    <row r="117" spans="1:29" ht="26.25" x14ac:dyDescent="0.25">
      <c r="A117" s="47" t="s">
        <v>84</v>
      </c>
      <c r="B117" s="51" t="s">
        <v>370</v>
      </c>
      <c r="C117" s="52" t="s">
        <v>371</v>
      </c>
      <c r="D117" s="12">
        <f t="shared" si="13"/>
        <v>0</v>
      </c>
      <c r="E117" s="12">
        <v>0</v>
      </c>
      <c r="F117" s="12">
        <f t="shared" si="10"/>
        <v>0</v>
      </c>
      <c r="G117" s="12">
        <f t="shared" si="14"/>
        <v>0</v>
      </c>
      <c r="H117" s="12">
        <f t="shared" si="11"/>
        <v>0</v>
      </c>
      <c r="I117" s="12">
        <v>0</v>
      </c>
      <c r="J117" s="12">
        <v>0.23630389200000002</v>
      </c>
      <c r="K117" s="12">
        <v>0</v>
      </c>
      <c r="L117" s="12">
        <v>-0.23630389200000002</v>
      </c>
      <c r="M117" s="12">
        <v>0</v>
      </c>
      <c r="N117" s="18">
        <v>0</v>
      </c>
      <c r="O117" s="12">
        <v>0</v>
      </c>
      <c r="P117" s="62" t="s">
        <v>485</v>
      </c>
      <c r="Q117" s="12">
        <f>F117-H117</f>
        <v>0</v>
      </c>
      <c r="R117" s="12">
        <f t="shared" si="12"/>
        <v>0</v>
      </c>
      <c r="S117" s="16">
        <v>0</v>
      </c>
      <c r="T117" s="94"/>
    </row>
    <row r="118" spans="1:29" ht="26.25" x14ac:dyDescent="0.25">
      <c r="A118" s="47" t="s">
        <v>84</v>
      </c>
      <c r="B118" s="51" t="s">
        <v>368</v>
      </c>
      <c r="C118" s="52" t="s">
        <v>369</v>
      </c>
      <c r="D118" s="12">
        <f t="shared" si="13"/>
        <v>0</v>
      </c>
      <c r="E118" s="12">
        <v>0</v>
      </c>
      <c r="F118" s="12">
        <f t="shared" si="10"/>
        <v>0</v>
      </c>
      <c r="G118" s="12">
        <f t="shared" si="14"/>
        <v>0</v>
      </c>
      <c r="H118" s="12">
        <f t="shared" si="11"/>
        <v>0</v>
      </c>
      <c r="I118" s="12">
        <v>0</v>
      </c>
      <c r="J118" s="12">
        <v>1.5321528000000001E-2</v>
      </c>
      <c r="K118" s="12">
        <v>0</v>
      </c>
      <c r="L118" s="12">
        <v>-1.5321528000000001E-2</v>
      </c>
      <c r="M118" s="12">
        <v>0</v>
      </c>
      <c r="N118" s="18">
        <v>0</v>
      </c>
      <c r="O118" s="12">
        <v>0</v>
      </c>
      <c r="P118" s="62" t="s">
        <v>485</v>
      </c>
      <c r="Q118" s="12">
        <f>F118-H118</f>
        <v>0</v>
      </c>
      <c r="R118" s="12">
        <f t="shared" si="12"/>
        <v>0</v>
      </c>
      <c r="S118" s="16">
        <v>0</v>
      </c>
      <c r="T118" s="94"/>
    </row>
    <row r="119" spans="1:29" ht="26.25" x14ac:dyDescent="0.25">
      <c r="A119" s="47" t="s">
        <v>84</v>
      </c>
      <c r="B119" s="51" t="s">
        <v>366</v>
      </c>
      <c r="C119" s="52" t="s">
        <v>367</v>
      </c>
      <c r="D119" s="12">
        <f t="shared" si="13"/>
        <v>0</v>
      </c>
      <c r="E119" s="12">
        <v>0</v>
      </c>
      <c r="F119" s="12">
        <f t="shared" si="10"/>
        <v>0</v>
      </c>
      <c r="G119" s="12">
        <f t="shared" si="14"/>
        <v>0</v>
      </c>
      <c r="H119" s="12">
        <f t="shared" si="11"/>
        <v>0</v>
      </c>
      <c r="I119" s="12">
        <v>0</v>
      </c>
      <c r="J119" s="12">
        <v>0.14668537200000001</v>
      </c>
      <c r="K119" s="12">
        <v>0</v>
      </c>
      <c r="L119" s="12">
        <v>-0.14668537200000001</v>
      </c>
      <c r="M119" s="12">
        <v>0</v>
      </c>
      <c r="N119" s="18">
        <v>0</v>
      </c>
      <c r="O119" s="12">
        <v>0</v>
      </c>
      <c r="P119" s="62" t="s">
        <v>485</v>
      </c>
      <c r="Q119" s="12">
        <f>F119-H119</f>
        <v>0</v>
      </c>
      <c r="R119" s="12">
        <f t="shared" si="12"/>
        <v>0</v>
      </c>
      <c r="S119" s="16">
        <v>0</v>
      </c>
      <c r="T119" s="94"/>
    </row>
    <row r="120" spans="1:29" ht="26.25" x14ac:dyDescent="0.25">
      <c r="A120" s="47" t="s">
        <v>84</v>
      </c>
      <c r="B120" s="51" t="s">
        <v>447</v>
      </c>
      <c r="C120" s="52" t="s">
        <v>391</v>
      </c>
      <c r="D120" s="12">
        <f t="shared" si="13"/>
        <v>0</v>
      </c>
      <c r="E120" s="12">
        <v>0</v>
      </c>
      <c r="F120" s="12">
        <f t="shared" si="10"/>
        <v>0</v>
      </c>
      <c r="G120" s="12">
        <f t="shared" si="14"/>
        <v>0</v>
      </c>
      <c r="H120" s="12">
        <f t="shared" si="11"/>
        <v>0</v>
      </c>
      <c r="I120" s="12">
        <v>0</v>
      </c>
      <c r="J120" s="12">
        <v>2.3813376000000001E-2</v>
      </c>
      <c r="K120" s="12">
        <v>0</v>
      </c>
      <c r="L120" s="12">
        <v>-2.3813376000000001E-2</v>
      </c>
      <c r="M120" s="12">
        <v>0</v>
      </c>
      <c r="N120" s="18">
        <v>0</v>
      </c>
      <c r="O120" s="12">
        <v>0</v>
      </c>
      <c r="P120" s="62" t="s">
        <v>485</v>
      </c>
      <c r="Q120" s="12">
        <f>F120-H120</f>
        <v>0</v>
      </c>
      <c r="R120" s="12">
        <f t="shared" si="12"/>
        <v>0</v>
      </c>
      <c r="S120" s="16">
        <v>0</v>
      </c>
      <c r="T120" s="94"/>
    </row>
    <row r="121" spans="1:29" ht="26.25" x14ac:dyDescent="0.25">
      <c r="A121" s="47" t="s">
        <v>84</v>
      </c>
      <c r="B121" s="51" t="s">
        <v>362</v>
      </c>
      <c r="C121" s="52" t="s">
        <v>363</v>
      </c>
      <c r="D121" s="12">
        <f t="shared" si="13"/>
        <v>0</v>
      </c>
      <c r="E121" s="12">
        <v>0</v>
      </c>
      <c r="F121" s="12">
        <f t="shared" si="10"/>
        <v>0</v>
      </c>
      <c r="G121" s="12">
        <f t="shared" si="14"/>
        <v>0</v>
      </c>
      <c r="H121" s="12">
        <f t="shared" si="11"/>
        <v>0</v>
      </c>
      <c r="I121" s="12">
        <v>0</v>
      </c>
      <c r="J121" s="12">
        <v>4.0545299999999999E-2</v>
      </c>
      <c r="K121" s="12">
        <v>0</v>
      </c>
      <c r="L121" s="12">
        <v>-4.0545299999999999E-2</v>
      </c>
      <c r="M121" s="12">
        <v>0</v>
      </c>
      <c r="N121" s="18">
        <v>0</v>
      </c>
      <c r="O121" s="12">
        <v>0</v>
      </c>
      <c r="P121" s="62" t="s">
        <v>485</v>
      </c>
      <c r="Q121" s="12">
        <f>F121-H121</f>
        <v>0</v>
      </c>
      <c r="R121" s="12">
        <f t="shared" si="12"/>
        <v>0</v>
      </c>
      <c r="S121" s="16">
        <v>0</v>
      </c>
      <c r="T121" s="95"/>
    </row>
    <row r="122" spans="1:29" s="14" customFormat="1" ht="25.5" x14ac:dyDescent="0.25">
      <c r="A122" s="37" t="s">
        <v>22</v>
      </c>
      <c r="B122" s="38" t="s">
        <v>86</v>
      </c>
      <c r="C122" s="39" t="s">
        <v>49</v>
      </c>
      <c r="D122" s="13">
        <f t="shared" si="13"/>
        <v>116.51854471717103</v>
      </c>
      <c r="E122" s="13">
        <v>0</v>
      </c>
      <c r="F122" s="13">
        <f t="shared" si="10"/>
        <v>116.51854471717103</v>
      </c>
      <c r="G122" s="13">
        <f t="shared" si="14"/>
        <v>116.51854471717103</v>
      </c>
      <c r="H122" s="13">
        <f t="shared" si="11"/>
        <v>62.214723611364732</v>
      </c>
      <c r="I122" s="13">
        <v>9.1653974087350054</v>
      </c>
      <c r="J122" s="13">
        <v>4.471478844</v>
      </c>
      <c r="K122" s="13">
        <v>35.709836679995</v>
      </c>
      <c r="L122" s="13">
        <v>24.988565779569583</v>
      </c>
      <c r="M122" s="13">
        <v>53.64889459927651</v>
      </c>
      <c r="N122" s="17">
        <v>32.754678987795145</v>
      </c>
      <c r="O122" s="13">
        <v>17.994416029164508</v>
      </c>
      <c r="P122" s="61" t="s">
        <v>485</v>
      </c>
      <c r="Q122" s="13">
        <f>F122-H122</f>
        <v>54.303821105806293</v>
      </c>
      <c r="R122" s="13">
        <f t="shared" si="12"/>
        <v>-36.309405076641781</v>
      </c>
      <c r="S122" s="15">
        <f t="shared" si="15"/>
        <v>-36.853312543997937</v>
      </c>
      <c r="T122" s="73" t="s">
        <v>485</v>
      </c>
      <c r="U122" s="29"/>
      <c r="V122" s="29"/>
      <c r="W122" s="29"/>
      <c r="X122" s="29"/>
      <c r="Y122" s="29"/>
      <c r="Z122" s="29"/>
      <c r="AA122" s="29"/>
      <c r="AB122" s="29"/>
      <c r="AC122" s="29"/>
    </row>
    <row r="123" spans="1:29" s="14" customFormat="1" ht="38.25" x14ac:dyDescent="0.25">
      <c r="A123" s="37" t="s">
        <v>23</v>
      </c>
      <c r="B123" s="38" t="s">
        <v>87</v>
      </c>
      <c r="C123" s="39" t="s">
        <v>49</v>
      </c>
      <c r="D123" s="13">
        <f t="shared" si="13"/>
        <v>26.723115567295025</v>
      </c>
      <c r="E123" s="13">
        <v>0</v>
      </c>
      <c r="F123" s="13">
        <f t="shared" si="10"/>
        <v>26.723115567295025</v>
      </c>
      <c r="G123" s="13">
        <f t="shared" si="14"/>
        <v>26.723115567295025</v>
      </c>
      <c r="H123" s="13">
        <f t="shared" si="11"/>
        <v>23.896393218041055</v>
      </c>
      <c r="I123" s="13">
        <v>4.3501919274750049</v>
      </c>
      <c r="J123" s="13">
        <v>3.4535435999999997</v>
      </c>
      <c r="K123" s="13">
        <v>9.0190241639550059</v>
      </c>
      <c r="L123" s="13">
        <v>4.2085191182064454</v>
      </c>
      <c r="M123" s="13">
        <v>10.959475629140506</v>
      </c>
      <c r="N123" s="17">
        <v>16.234330499834609</v>
      </c>
      <c r="O123" s="13">
        <v>2.3944238467245071</v>
      </c>
      <c r="P123" s="61" t="s">
        <v>485</v>
      </c>
      <c r="Q123" s="13">
        <f>F123-H123</f>
        <v>2.8267223492539699</v>
      </c>
      <c r="R123" s="13">
        <f t="shared" si="12"/>
        <v>-0.43229850252946278</v>
      </c>
      <c r="S123" s="15">
        <f t="shared" si="15"/>
        <v>-1.7769081358532048</v>
      </c>
      <c r="T123" s="73" t="s">
        <v>485</v>
      </c>
      <c r="U123" s="29"/>
      <c r="V123" s="29"/>
      <c r="W123" s="29"/>
      <c r="X123" s="29"/>
      <c r="Y123" s="29"/>
      <c r="Z123" s="29"/>
      <c r="AA123" s="29"/>
      <c r="AB123" s="29"/>
      <c r="AC123" s="29"/>
    </row>
    <row r="124" spans="1:29" s="14" customFormat="1" ht="25.5" x14ac:dyDescent="0.25">
      <c r="A124" s="37" t="s">
        <v>24</v>
      </c>
      <c r="B124" s="38" t="s">
        <v>88</v>
      </c>
      <c r="C124" s="39" t="s">
        <v>49</v>
      </c>
      <c r="D124" s="13">
        <f t="shared" si="13"/>
        <v>0.39250120849502396</v>
      </c>
      <c r="E124" s="13">
        <v>0</v>
      </c>
      <c r="F124" s="13">
        <f t="shared" si="10"/>
        <v>0.39250120849502396</v>
      </c>
      <c r="G124" s="13">
        <f t="shared" si="14"/>
        <v>0.39250120849502396</v>
      </c>
      <c r="H124" s="13">
        <f t="shared" si="11"/>
        <v>0</v>
      </c>
      <c r="I124" s="13">
        <v>7.8500241699004783E-2</v>
      </c>
      <c r="J124" s="13">
        <v>0</v>
      </c>
      <c r="K124" s="13">
        <v>7.8500241699004783E-2</v>
      </c>
      <c r="L124" s="13">
        <v>0</v>
      </c>
      <c r="M124" s="13">
        <v>0.11775036254850718</v>
      </c>
      <c r="N124" s="17">
        <v>0</v>
      </c>
      <c r="O124" s="13">
        <v>0.11775036254850718</v>
      </c>
      <c r="P124" s="61" t="s">
        <v>485</v>
      </c>
      <c r="Q124" s="13">
        <f>F124-H124</f>
        <v>0.39250120849502396</v>
      </c>
      <c r="R124" s="13">
        <f t="shared" si="12"/>
        <v>-0.27475084594651678</v>
      </c>
      <c r="S124" s="15">
        <f t="shared" si="15"/>
        <v>-100</v>
      </c>
      <c r="T124" s="73" t="s">
        <v>485</v>
      </c>
      <c r="U124" s="29"/>
      <c r="V124" s="29"/>
      <c r="W124" s="29"/>
      <c r="X124" s="29"/>
      <c r="Y124" s="29"/>
      <c r="Z124" s="29"/>
      <c r="AA124" s="29"/>
      <c r="AB124" s="29"/>
      <c r="AC124" s="29"/>
    </row>
    <row r="125" spans="1:29" ht="18" customHeight="1" x14ac:dyDescent="0.25">
      <c r="A125" s="40" t="s">
        <v>24</v>
      </c>
      <c r="B125" s="44" t="s">
        <v>237</v>
      </c>
      <c r="C125" s="53" t="s">
        <v>238</v>
      </c>
      <c r="D125" s="12">
        <f t="shared" si="13"/>
        <v>3.9250120849502391E-2</v>
      </c>
      <c r="E125" s="12">
        <v>0</v>
      </c>
      <c r="F125" s="12">
        <f t="shared" si="10"/>
        <v>3.9250120849502391E-2</v>
      </c>
      <c r="G125" s="12">
        <f t="shared" si="14"/>
        <v>3.9250120849502391E-2</v>
      </c>
      <c r="H125" s="12">
        <f t="shared" si="11"/>
        <v>0</v>
      </c>
      <c r="I125" s="12">
        <v>3.9250120849502391E-2</v>
      </c>
      <c r="J125" s="12">
        <v>0</v>
      </c>
      <c r="K125" s="12">
        <v>0</v>
      </c>
      <c r="L125" s="12">
        <v>0</v>
      </c>
      <c r="M125" s="12">
        <v>0</v>
      </c>
      <c r="N125" s="18">
        <v>0</v>
      </c>
      <c r="O125" s="12">
        <v>0</v>
      </c>
      <c r="P125" s="62" t="s">
        <v>485</v>
      </c>
      <c r="Q125" s="12">
        <f>F125-H125</f>
        <v>3.9250120849502391E-2</v>
      </c>
      <c r="R125" s="12">
        <f t="shared" si="12"/>
        <v>-3.9250120849502391E-2</v>
      </c>
      <c r="S125" s="16">
        <f t="shared" si="15"/>
        <v>-100</v>
      </c>
      <c r="T125" s="64" t="s">
        <v>520</v>
      </c>
    </row>
    <row r="126" spans="1:29" ht="18" customHeight="1" x14ac:dyDescent="0.25">
      <c r="A126" s="40" t="s">
        <v>24</v>
      </c>
      <c r="B126" s="44" t="s">
        <v>239</v>
      </c>
      <c r="C126" s="53" t="s">
        <v>240</v>
      </c>
      <c r="D126" s="12">
        <f t="shared" si="13"/>
        <v>3.9250120849502391E-2</v>
      </c>
      <c r="E126" s="12">
        <v>0</v>
      </c>
      <c r="F126" s="12">
        <f t="shared" si="10"/>
        <v>3.9250120849502391E-2</v>
      </c>
      <c r="G126" s="12">
        <f t="shared" si="14"/>
        <v>3.9250120849502391E-2</v>
      </c>
      <c r="H126" s="12">
        <f t="shared" si="11"/>
        <v>0</v>
      </c>
      <c r="I126" s="12">
        <v>3.9250120849502391E-2</v>
      </c>
      <c r="J126" s="12">
        <v>0</v>
      </c>
      <c r="K126" s="12">
        <v>0</v>
      </c>
      <c r="L126" s="12">
        <v>0</v>
      </c>
      <c r="M126" s="12">
        <v>0</v>
      </c>
      <c r="N126" s="18">
        <v>0</v>
      </c>
      <c r="O126" s="12">
        <v>0</v>
      </c>
      <c r="P126" s="62" t="s">
        <v>485</v>
      </c>
      <c r="Q126" s="12">
        <f>F126-H126</f>
        <v>3.9250120849502391E-2</v>
      </c>
      <c r="R126" s="12">
        <f t="shared" si="12"/>
        <v>-3.9250120849502391E-2</v>
      </c>
      <c r="S126" s="16">
        <f t="shared" si="15"/>
        <v>-100</v>
      </c>
      <c r="T126" s="64" t="s">
        <v>520</v>
      </c>
    </row>
    <row r="127" spans="1:29" ht="18" customHeight="1" x14ac:dyDescent="0.25">
      <c r="A127" s="40" t="s">
        <v>24</v>
      </c>
      <c r="B127" s="44" t="s">
        <v>241</v>
      </c>
      <c r="C127" s="53" t="s">
        <v>242</v>
      </c>
      <c r="D127" s="12">
        <f t="shared" si="13"/>
        <v>3.9250120849502391E-2</v>
      </c>
      <c r="E127" s="12">
        <v>0</v>
      </c>
      <c r="F127" s="12">
        <f t="shared" si="10"/>
        <v>3.9250120849502391E-2</v>
      </c>
      <c r="G127" s="12">
        <f t="shared" si="14"/>
        <v>3.9250120849502391E-2</v>
      </c>
      <c r="H127" s="12">
        <f t="shared" si="11"/>
        <v>0</v>
      </c>
      <c r="I127" s="12">
        <v>0</v>
      </c>
      <c r="J127" s="12">
        <v>0</v>
      </c>
      <c r="K127" s="12">
        <v>3.9250120849502391E-2</v>
      </c>
      <c r="L127" s="12">
        <v>0</v>
      </c>
      <c r="M127" s="12">
        <v>0</v>
      </c>
      <c r="N127" s="18">
        <v>0</v>
      </c>
      <c r="O127" s="12">
        <v>0</v>
      </c>
      <c r="P127" s="62" t="s">
        <v>485</v>
      </c>
      <c r="Q127" s="12">
        <f>F127-H127</f>
        <v>3.9250120849502391E-2</v>
      </c>
      <c r="R127" s="12">
        <f t="shared" si="12"/>
        <v>-3.9250120849502391E-2</v>
      </c>
      <c r="S127" s="16">
        <f t="shared" si="15"/>
        <v>-100</v>
      </c>
      <c r="T127" s="64" t="s">
        <v>520</v>
      </c>
    </row>
    <row r="128" spans="1:29" ht="18" customHeight="1" x14ac:dyDescent="0.25">
      <c r="A128" s="40" t="s">
        <v>24</v>
      </c>
      <c r="B128" s="44" t="s">
        <v>243</v>
      </c>
      <c r="C128" s="53" t="s">
        <v>244</v>
      </c>
      <c r="D128" s="12">
        <f t="shared" si="13"/>
        <v>3.9250120849502391E-2</v>
      </c>
      <c r="E128" s="12">
        <v>0</v>
      </c>
      <c r="F128" s="12">
        <f t="shared" si="10"/>
        <v>3.9250120849502391E-2</v>
      </c>
      <c r="G128" s="12">
        <f t="shared" si="14"/>
        <v>3.9250120849502391E-2</v>
      </c>
      <c r="H128" s="12">
        <f t="shared" si="11"/>
        <v>0</v>
      </c>
      <c r="I128" s="12">
        <v>0</v>
      </c>
      <c r="J128" s="12">
        <v>0</v>
      </c>
      <c r="K128" s="12">
        <v>3.9250120849502391E-2</v>
      </c>
      <c r="L128" s="12">
        <v>0</v>
      </c>
      <c r="M128" s="12">
        <v>0</v>
      </c>
      <c r="N128" s="18">
        <v>0</v>
      </c>
      <c r="O128" s="12">
        <v>0</v>
      </c>
      <c r="P128" s="62" t="s">
        <v>485</v>
      </c>
      <c r="Q128" s="12">
        <f>F128-H128</f>
        <v>3.9250120849502391E-2</v>
      </c>
      <c r="R128" s="12">
        <f t="shared" si="12"/>
        <v>-3.9250120849502391E-2</v>
      </c>
      <c r="S128" s="16">
        <f t="shared" si="15"/>
        <v>-100</v>
      </c>
      <c r="T128" s="64" t="s">
        <v>520</v>
      </c>
    </row>
    <row r="129" spans="1:29" ht="18" customHeight="1" x14ac:dyDescent="0.25">
      <c r="A129" s="40" t="s">
        <v>24</v>
      </c>
      <c r="B129" s="44" t="s">
        <v>245</v>
      </c>
      <c r="C129" s="53" t="s">
        <v>246</v>
      </c>
      <c r="D129" s="12">
        <f t="shared" ref="D129:D150" si="16">G129</f>
        <v>3.9250120849502391E-2</v>
      </c>
      <c r="E129" s="12">
        <v>0</v>
      </c>
      <c r="F129" s="12">
        <f t="shared" si="10"/>
        <v>3.9250120849502391E-2</v>
      </c>
      <c r="G129" s="12">
        <f t="shared" ref="G129:G149" si="17">I129+K129+M129+O129</f>
        <v>3.9250120849502391E-2</v>
      </c>
      <c r="H129" s="12">
        <f t="shared" si="11"/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3.9250120849502391E-2</v>
      </c>
      <c r="N129" s="18">
        <v>0</v>
      </c>
      <c r="O129" s="12">
        <v>0</v>
      </c>
      <c r="P129" s="62" t="s">
        <v>485</v>
      </c>
      <c r="Q129" s="12">
        <f>F129-H129</f>
        <v>3.9250120849502391E-2</v>
      </c>
      <c r="R129" s="12">
        <f t="shared" si="12"/>
        <v>-3.9250120849502391E-2</v>
      </c>
      <c r="S129" s="16">
        <f t="shared" si="15"/>
        <v>-100</v>
      </c>
      <c r="T129" s="64" t="s">
        <v>520</v>
      </c>
    </row>
    <row r="130" spans="1:29" ht="18" customHeight="1" x14ac:dyDescent="0.25">
      <c r="A130" s="40" t="s">
        <v>24</v>
      </c>
      <c r="B130" s="44" t="s">
        <v>247</v>
      </c>
      <c r="C130" s="53" t="s">
        <v>248</v>
      </c>
      <c r="D130" s="12">
        <f t="shared" si="16"/>
        <v>3.9250120849502391E-2</v>
      </c>
      <c r="E130" s="12">
        <v>0</v>
      </c>
      <c r="F130" s="12">
        <f t="shared" si="10"/>
        <v>3.9250120849502391E-2</v>
      </c>
      <c r="G130" s="12">
        <f t="shared" si="17"/>
        <v>3.9250120849502391E-2</v>
      </c>
      <c r="H130" s="12">
        <f t="shared" si="11"/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3.9250120849502391E-2</v>
      </c>
      <c r="N130" s="18">
        <v>0</v>
      </c>
      <c r="O130" s="12">
        <v>0</v>
      </c>
      <c r="P130" s="62" t="s">
        <v>485</v>
      </c>
      <c r="Q130" s="12">
        <f>F130-H130</f>
        <v>3.9250120849502391E-2</v>
      </c>
      <c r="R130" s="12">
        <f t="shared" si="12"/>
        <v>-3.9250120849502391E-2</v>
      </c>
      <c r="S130" s="16">
        <f t="shared" si="15"/>
        <v>-100</v>
      </c>
      <c r="T130" s="64" t="s">
        <v>520</v>
      </c>
    </row>
    <row r="131" spans="1:29" ht="18" customHeight="1" x14ac:dyDescent="0.25">
      <c r="A131" s="40" t="s">
        <v>24</v>
      </c>
      <c r="B131" s="44" t="s">
        <v>249</v>
      </c>
      <c r="C131" s="53" t="s">
        <v>250</v>
      </c>
      <c r="D131" s="12">
        <f t="shared" si="16"/>
        <v>3.9250120849502391E-2</v>
      </c>
      <c r="E131" s="12">
        <v>0</v>
      </c>
      <c r="F131" s="12">
        <f t="shared" si="10"/>
        <v>3.9250120849502391E-2</v>
      </c>
      <c r="G131" s="12">
        <f t="shared" si="17"/>
        <v>3.9250120849502391E-2</v>
      </c>
      <c r="H131" s="12">
        <f t="shared" si="11"/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3.9250120849502391E-2</v>
      </c>
      <c r="N131" s="18">
        <v>0</v>
      </c>
      <c r="O131" s="12">
        <v>0</v>
      </c>
      <c r="P131" s="62" t="s">
        <v>485</v>
      </c>
      <c r="Q131" s="12">
        <f>F131-H131</f>
        <v>3.9250120849502391E-2</v>
      </c>
      <c r="R131" s="12">
        <f t="shared" si="12"/>
        <v>-3.9250120849502391E-2</v>
      </c>
      <c r="S131" s="16">
        <f t="shared" si="15"/>
        <v>-100</v>
      </c>
      <c r="T131" s="64" t="s">
        <v>520</v>
      </c>
    </row>
    <row r="132" spans="1:29" ht="18" customHeight="1" x14ac:dyDescent="0.25">
      <c r="A132" s="40" t="s">
        <v>24</v>
      </c>
      <c r="B132" s="44" t="s">
        <v>251</v>
      </c>
      <c r="C132" s="53" t="s">
        <v>252</v>
      </c>
      <c r="D132" s="12">
        <f t="shared" si="16"/>
        <v>3.9250120849502391E-2</v>
      </c>
      <c r="E132" s="12">
        <v>0</v>
      </c>
      <c r="F132" s="12">
        <f t="shared" si="10"/>
        <v>3.9250120849502391E-2</v>
      </c>
      <c r="G132" s="12">
        <f t="shared" si="17"/>
        <v>3.9250120849502391E-2</v>
      </c>
      <c r="H132" s="12">
        <f t="shared" si="11"/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8">
        <v>0</v>
      </c>
      <c r="O132" s="12">
        <v>3.9250120849502391E-2</v>
      </c>
      <c r="P132" s="62" t="s">
        <v>485</v>
      </c>
      <c r="Q132" s="12">
        <f>F132-H132</f>
        <v>3.9250120849502391E-2</v>
      </c>
      <c r="R132" s="12">
        <f t="shared" si="12"/>
        <v>0</v>
      </c>
      <c r="S132" s="16">
        <v>0</v>
      </c>
      <c r="T132" s="65" t="s">
        <v>485</v>
      </c>
    </row>
    <row r="133" spans="1:29" ht="18" customHeight="1" x14ac:dyDescent="0.25">
      <c r="A133" s="40" t="s">
        <v>24</v>
      </c>
      <c r="B133" s="44" t="s">
        <v>253</v>
      </c>
      <c r="C133" s="53" t="s">
        <v>254</v>
      </c>
      <c r="D133" s="12">
        <f t="shared" si="16"/>
        <v>3.9250120849502391E-2</v>
      </c>
      <c r="E133" s="12">
        <v>0</v>
      </c>
      <c r="F133" s="12">
        <f t="shared" si="10"/>
        <v>3.9250120849502391E-2</v>
      </c>
      <c r="G133" s="12">
        <f t="shared" si="17"/>
        <v>3.9250120849502391E-2</v>
      </c>
      <c r="H133" s="12">
        <f t="shared" si="11"/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8">
        <v>0</v>
      </c>
      <c r="O133" s="12">
        <v>3.9250120849502391E-2</v>
      </c>
      <c r="P133" s="62" t="s">
        <v>485</v>
      </c>
      <c r="Q133" s="12">
        <f>F133-H133</f>
        <v>3.9250120849502391E-2</v>
      </c>
      <c r="R133" s="12">
        <f t="shared" si="12"/>
        <v>0</v>
      </c>
      <c r="S133" s="16">
        <v>0</v>
      </c>
      <c r="T133" s="65" t="s">
        <v>485</v>
      </c>
    </row>
    <row r="134" spans="1:29" ht="18" customHeight="1" x14ac:dyDescent="0.25">
      <c r="A134" s="40" t="s">
        <v>24</v>
      </c>
      <c r="B134" s="44" t="s">
        <v>255</v>
      </c>
      <c r="C134" s="53" t="s">
        <v>256</v>
      </c>
      <c r="D134" s="12">
        <f t="shared" si="16"/>
        <v>3.9250120849502391E-2</v>
      </c>
      <c r="E134" s="12">
        <v>0</v>
      </c>
      <c r="F134" s="12">
        <f t="shared" si="10"/>
        <v>3.9250120849502391E-2</v>
      </c>
      <c r="G134" s="12">
        <f t="shared" si="17"/>
        <v>3.9250120849502391E-2</v>
      </c>
      <c r="H134" s="12">
        <f t="shared" si="11"/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8">
        <v>0</v>
      </c>
      <c r="O134" s="12">
        <v>3.9250120849502391E-2</v>
      </c>
      <c r="P134" s="62" t="s">
        <v>485</v>
      </c>
      <c r="Q134" s="12">
        <f>F134-H134</f>
        <v>3.9250120849502391E-2</v>
      </c>
      <c r="R134" s="12">
        <f t="shared" si="12"/>
        <v>0</v>
      </c>
      <c r="S134" s="16">
        <v>0</v>
      </c>
      <c r="T134" s="65" t="s">
        <v>485</v>
      </c>
    </row>
    <row r="135" spans="1:29" s="14" customFormat="1" ht="25.5" x14ac:dyDescent="0.25">
      <c r="A135" s="37" t="s">
        <v>25</v>
      </c>
      <c r="B135" s="38" t="s">
        <v>89</v>
      </c>
      <c r="C135" s="39" t="s">
        <v>49</v>
      </c>
      <c r="D135" s="13">
        <f t="shared" si="16"/>
        <v>26.330614358800002</v>
      </c>
      <c r="E135" s="13">
        <v>0</v>
      </c>
      <c r="F135" s="13">
        <f t="shared" si="10"/>
        <v>26.330614358800002</v>
      </c>
      <c r="G135" s="13">
        <f t="shared" si="17"/>
        <v>26.330614358800002</v>
      </c>
      <c r="H135" s="13">
        <f t="shared" si="11"/>
        <v>23.896393218041055</v>
      </c>
      <c r="I135" s="13">
        <v>4.2716916857759992</v>
      </c>
      <c r="J135" s="13">
        <v>3.4535435999999997</v>
      </c>
      <c r="K135" s="13">
        <v>8.9405239222560002</v>
      </c>
      <c r="L135" s="13">
        <v>4.2085191182064454</v>
      </c>
      <c r="M135" s="13">
        <v>10.841725266592</v>
      </c>
      <c r="N135" s="17">
        <v>16.234330499834609</v>
      </c>
      <c r="O135" s="13">
        <v>2.2766734841759999</v>
      </c>
      <c r="P135" s="61" t="s">
        <v>485</v>
      </c>
      <c r="Q135" s="13">
        <f>F135-H135</f>
        <v>2.4342211407589467</v>
      </c>
      <c r="R135" s="13">
        <f t="shared" si="12"/>
        <v>-0.15754765658294545</v>
      </c>
      <c r="S135" s="15">
        <f t="shared" si="15"/>
        <v>-0.65497648557519028</v>
      </c>
      <c r="T135" s="67" t="s">
        <v>485</v>
      </c>
      <c r="U135" s="29"/>
      <c r="V135" s="29"/>
      <c r="W135" s="29"/>
      <c r="X135" s="29"/>
      <c r="Y135" s="29"/>
      <c r="Z135" s="29"/>
      <c r="AA135" s="29"/>
      <c r="AB135" s="29"/>
      <c r="AC135" s="29"/>
    </row>
    <row r="136" spans="1:29" ht="25.5" x14ac:dyDescent="0.25">
      <c r="A136" s="40" t="s">
        <v>25</v>
      </c>
      <c r="B136" s="41" t="s">
        <v>257</v>
      </c>
      <c r="C136" s="42" t="s">
        <v>258</v>
      </c>
      <c r="D136" s="12">
        <f t="shared" si="16"/>
        <v>1.3120000000000005</v>
      </c>
      <c r="E136" s="12">
        <v>0</v>
      </c>
      <c r="F136" s="12">
        <f t="shared" si="10"/>
        <v>1.3120000000000005</v>
      </c>
      <c r="G136" s="12">
        <f t="shared" si="17"/>
        <v>1.3120000000000005</v>
      </c>
      <c r="H136" s="12">
        <f t="shared" si="11"/>
        <v>1.3725956668814416</v>
      </c>
      <c r="I136" s="12">
        <v>9.6000000000000002E-2</v>
      </c>
      <c r="J136" s="12">
        <v>9.6000000000000002E-2</v>
      </c>
      <c r="K136" s="12">
        <v>0</v>
      </c>
      <c r="L136" s="12">
        <v>0.35898017688144152</v>
      </c>
      <c r="M136" s="12">
        <v>1.2160000000000004</v>
      </c>
      <c r="N136" s="18">
        <v>0.91761548999999998</v>
      </c>
      <c r="O136" s="12">
        <v>0</v>
      </c>
      <c r="P136" s="62" t="s">
        <v>485</v>
      </c>
      <c r="Q136" s="12">
        <f>F136-H136</f>
        <v>-6.0595666881441135E-2</v>
      </c>
      <c r="R136" s="12">
        <f t="shared" si="12"/>
        <v>6.0595666881441135E-2</v>
      </c>
      <c r="S136" s="16">
        <f t="shared" si="15"/>
        <v>4.6185721708415457</v>
      </c>
      <c r="T136" s="66" t="s">
        <v>521</v>
      </c>
    </row>
    <row r="137" spans="1:29" ht="25.5" x14ac:dyDescent="0.25">
      <c r="A137" s="54" t="s">
        <v>25</v>
      </c>
      <c r="B137" s="44" t="s">
        <v>259</v>
      </c>
      <c r="C137" s="53" t="s">
        <v>260</v>
      </c>
      <c r="D137" s="12">
        <f t="shared" si="16"/>
        <v>0.23910654182399999</v>
      </c>
      <c r="E137" s="12">
        <v>0</v>
      </c>
      <c r="F137" s="12">
        <f t="shared" si="10"/>
        <v>0.23910654182399999</v>
      </c>
      <c r="G137" s="12">
        <f t="shared" si="17"/>
        <v>0.23910654182399999</v>
      </c>
      <c r="H137" s="12">
        <f t="shared" si="11"/>
        <v>0.19906311128556289</v>
      </c>
      <c r="I137" s="12">
        <v>0</v>
      </c>
      <c r="J137" s="12">
        <v>0</v>
      </c>
      <c r="K137" s="12">
        <v>0.23910654182399999</v>
      </c>
      <c r="L137" s="12">
        <v>5.9789751285562909E-2</v>
      </c>
      <c r="M137" s="12">
        <v>0</v>
      </c>
      <c r="N137" s="18">
        <v>0.13927335999999998</v>
      </c>
      <c r="O137" s="12">
        <v>0</v>
      </c>
      <c r="P137" s="62" t="s">
        <v>485</v>
      </c>
      <c r="Q137" s="12">
        <f>F137-H137</f>
        <v>4.0043430538437091E-2</v>
      </c>
      <c r="R137" s="12">
        <f t="shared" si="12"/>
        <v>-4.0043430538437091E-2</v>
      </c>
      <c r="S137" s="16">
        <f t="shared" si="15"/>
        <v>-16.747107892979358</v>
      </c>
      <c r="T137" s="65" t="s">
        <v>520</v>
      </c>
    </row>
    <row r="138" spans="1:29" ht="25.5" x14ac:dyDescent="0.25">
      <c r="A138" s="54" t="s">
        <v>25</v>
      </c>
      <c r="B138" s="44" t="s">
        <v>261</v>
      </c>
      <c r="C138" s="53" t="s">
        <v>262</v>
      </c>
      <c r="D138" s="12">
        <f t="shared" si="16"/>
        <v>0.29888317727999997</v>
      </c>
      <c r="E138" s="12">
        <v>0</v>
      </c>
      <c r="F138" s="12">
        <f t="shared" si="10"/>
        <v>0.29888317727999997</v>
      </c>
      <c r="G138" s="12">
        <f t="shared" si="17"/>
        <v>0.29888317727999997</v>
      </c>
      <c r="H138" s="12">
        <f t="shared" si="11"/>
        <v>0.25064296910695372</v>
      </c>
      <c r="I138" s="12">
        <v>0</v>
      </c>
      <c r="J138" s="12">
        <v>0</v>
      </c>
      <c r="K138" s="12">
        <v>0.29888317727999997</v>
      </c>
      <c r="L138" s="12">
        <v>7.473718910695365E-2</v>
      </c>
      <c r="M138" s="12">
        <v>0</v>
      </c>
      <c r="N138" s="18">
        <v>0.17590578000000004</v>
      </c>
      <c r="O138" s="12">
        <v>0</v>
      </c>
      <c r="P138" s="62" t="s">
        <v>485</v>
      </c>
      <c r="Q138" s="12">
        <f>F138-H138</f>
        <v>4.8240208173046251E-2</v>
      </c>
      <c r="R138" s="12">
        <f t="shared" si="12"/>
        <v>-4.8240208173046251E-2</v>
      </c>
      <c r="S138" s="16">
        <f t="shared" si="15"/>
        <v>-16.140155030490007</v>
      </c>
      <c r="T138" s="65" t="s">
        <v>520</v>
      </c>
    </row>
    <row r="139" spans="1:29" ht="25.5" x14ac:dyDescent="0.25">
      <c r="A139" s="54" t="s">
        <v>25</v>
      </c>
      <c r="B139" s="44" t="s">
        <v>263</v>
      </c>
      <c r="C139" s="53" t="s">
        <v>264</v>
      </c>
      <c r="D139" s="12">
        <f t="shared" si="16"/>
        <v>0.29888317727999997</v>
      </c>
      <c r="E139" s="12">
        <v>0</v>
      </c>
      <c r="F139" s="12">
        <f t="shared" si="10"/>
        <v>0.29888317727999997</v>
      </c>
      <c r="G139" s="12">
        <f t="shared" si="17"/>
        <v>0.29888317727999997</v>
      </c>
      <c r="H139" s="12">
        <f t="shared" si="11"/>
        <v>0.32617261659314922</v>
      </c>
      <c r="I139" s="12">
        <v>0</v>
      </c>
      <c r="J139" s="12">
        <v>0</v>
      </c>
      <c r="K139" s="12">
        <v>0</v>
      </c>
      <c r="L139" s="12">
        <v>7.473718910695365E-2</v>
      </c>
      <c r="M139" s="12">
        <v>0.29888317727999997</v>
      </c>
      <c r="N139" s="18">
        <v>0.25143542748619557</v>
      </c>
      <c r="O139" s="12">
        <v>0</v>
      </c>
      <c r="P139" s="62" t="s">
        <v>485</v>
      </c>
      <c r="Q139" s="12">
        <f>F139-H139</f>
        <v>-2.7289439313149255E-2</v>
      </c>
      <c r="R139" s="12">
        <f t="shared" si="12"/>
        <v>2.7289439313149255E-2</v>
      </c>
      <c r="S139" s="16">
        <f t="shared" si="15"/>
        <v>9.1304701594442577</v>
      </c>
      <c r="T139" s="66" t="s">
        <v>521</v>
      </c>
    </row>
    <row r="140" spans="1:29" ht="25.5" x14ac:dyDescent="0.25">
      <c r="A140" s="54" t="s">
        <v>25</v>
      </c>
      <c r="B140" s="44" t="s">
        <v>265</v>
      </c>
      <c r="C140" s="53" t="s">
        <v>266</v>
      </c>
      <c r="D140" s="12">
        <f t="shared" si="16"/>
        <v>0.29888317727999997</v>
      </c>
      <c r="E140" s="12">
        <v>0</v>
      </c>
      <c r="F140" s="12">
        <f t="shared" si="10"/>
        <v>0.29888317727999997</v>
      </c>
      <c r="G140" s="12">
        <f t="shared" si="17"/>
        <v>0.29888317727999997</v>
      </c>
      <c r="H140" s="12">
        <f t="shared" si="11"/>
        <v>0.23691840910695369</v>
      </c>
      <c r="I140" s="12">
        <v>0</v>
      </c>
      <c r="J140" s="12">
        <v>0</v>
      </c>
      <c r="K140" s="12">
        <v>0.29888317727999997</v>
      </c>
      <c r="L140" s="12">
        <v>7.473718910695365E-2</v>
      </c>
      <c r="M140" s="12">
        <v>0</v>
      </c>
      <c r="N140" s="18">
        <v>0.16218122000000004</v>
      </c>
      <c r="O140" s="12">
        <v>0</v>
      </c>
      <c r="P140" s="62" t="s">
        <v>485</v>
      </c>
      <c r="Q140" s="12">
        <f>F140-H140</f>
        <v>6.1964768173046275E-2</v>
      </c>
      <c r="R140" s="12">
        <f t="shared" si="12"/>
        <v>-6.1964768173046275E-2</v>
      </c>
      <c r="S140" s="16">
        <f t="shared" si="15"/>
        <v>-20.732103003240084</v>
      </c>
      <c r="T140" s="65" t="s">
        <v>520</v>
      </c>
    </row>
    <row r="141" spans="1:29" ht="25.5" x14ac:dyDescent="0.25">
      <c r="A141" s="54" t="s">
        <v>25</v>
      </c>
      <c r="B141" s="44" t="s">
        <v>267</v>
      </c>
      <c r="C141" s="53" t="s">
        <v>268</v>
      </c>
      <c r="D141" s="12">
        <f t="shared" si="16"/>
        <v>0.23910654182399999</v>
      </c>
      <c r="E141" s="12">
        <v>0</v>
      </c>
      <c r="F141" s="12">
        <f t="shared" si="10"/>
        <v>0.23910654182399999</v>
      </c>
      <c r="G141" s="12">
        <f t="shared" si="17"/>
        <v>0.23910654182399999</v>
      </c>
      <c r="H141" s="12">
        <f t="shared" si="11"/>
        <v>0.1961958712855629</v>
      </c>
      <c r="I141" s="12">
        <v>0</v>
      </c>
      <c r="J141" s="12">
        <v>0</v>
      </c>
      <c r="K141" s="12">
        <v>0</v>
      </c>
      <c r="L141" s="12">
        <v>5.9789751285562909E-2</v>
      </c>
      <c r="M141" s="12">
        <v>0.23910654182399999</v>
      </c>
      <c r="N141" s="18">
        <v>0.13640611999999999</v>
      </c>
      <c r="O141" s="12">
        <v>0</v>
      </c>
      <c r="P141" s="62" t="s">
        <v>485</v>
      </c>
      <c r="Q141" s="12">
        <f>F141-H141</f>
        <v>4.2910670538437085E-2</v>
      </c>
      <c r="R141" s="12">
        <f t="shared" si="12"/>
        <v>-4.2910670538437085E-2</v>
      </c>
      <c r="S141" s="16">
        <f t="shared" si="15"/>
        <v>-17.946255343370112</v>
      </c>
      <c r="T141" s="65" t="s">
        <v>520</v>
      </c>
    </row>
    <row r="142" spans="1:29" ht="25.5" x14ac:dyDescent="0.25">
      <c r="A142" s="54" t="s">
        <v>25</v>
      </c>
      <c r="B142" s="44" t="s">
        <v>269</v>
      </c>
      <c r="C142" s="53" t="s">
        <v>270</v>
      </c>
      <c r="D142" s="12">
        <f t="shared" si="16"/>
        <v>0.20663142047999997</v>
      </c>
      <c r="E142" s="12">
        <v>0</v>
      </c>
      <c r="F142" s="12">
        <f t="shared" si="10"/>
        <v>0.20663142047999997</v>
      </c>
      <c r="G142" s="12">
        <f t="shared" si="17"/>
        <v>0.20663142047999997</v>
      </c>
      <c r="H142" s="12">
        <f t="shared" si="11"/>
        <v>0.16993942925674083</v>
      </c>
      <c r="I142" s="12">
        <v>0</v>
      </c>
      <c r="J142" s="12">
        <v>0</v>
      </c>
      <c r="K142" s="12">
        <v>0</v>
      </c>
      <c r="L142" s="12">
        <v>5.4813709256740832E-2</v>
      </c>
      <c r="M142" s="12">
        <v>0.20663142047999997</v>
      </c>
      <c r="N142" s="18">
        <v>0.11512572</v>
      </c>
      <c r="O142" s="12">
        <v>0</v>
      </c>
      <c r="P142" s="62" t="s">
        <v>485</v>
      </c>
      <c r="Q142" s="12">
        <f>F142-H142</f>
        <v>3.6691991223259141E-2</v>
      </c>
      <c r="R142" s="12">
        <f t="shared" si="12"/>
        <v>-3.6691991223259141E-2</v>
      </c>
      <c r="S142" s="16">
        <f t="shared" si="15"/>
        <v>-17.757217725176787</v>
      </c>
      <c r="T142" s="65" t="s">
        <v>520</v>
      </c>
    </row>
    <row r="143" spans="1:29" ht="25.5" x14ac:dyDescent="0.25">
      <c r="A143" s="54" t="s">
        <v>25</v>
      </c>
      <c r="B143" s="44" t="s">
        <v>271</v>
      </c>
      <c r="C143" s="53" t="s">
        <v>272</v>
      </c>
      <c r="D143" s="12">
        <f t="shared" si="16"/>
        <v>0.15497356535999998</v>
      </c>
      <c r="E143" s="12">
        <v>0</v>
      </c>
      <c r="F143" s="12">
        <f t="shared" si="10"/>
        <v>0.15497356535999998</v>
      </c>
      <c r="G143" s="12">
        <f t="shared" si="17"/>
        <v>0.15497356535999998</v>
      </c>
      <c r="H143" s="12">
        <f t="shared" si="11"/>
        <v>0.1737152619425556</v>
      </c>
      <c r="I143" s="12">
        <v>0</v>
      </c>
      <c r="J143" s="12">
        <v>0</v>
      </c>
      <c r="K143" s="12">
        <v>0</v>
      </c>
      <c r="L143" s="12">
        <v>4.1110281942555622E-2</v>
      </c>
      <c r="M143" s="12">
        <v>0.15497356535999998</v>
      </c>
      <c r="N143" s="18">
        <v>0.13260497999999998</v>
      </c>
      <c r="O143" s="12">
        <v>0</v>
      </c>
      <c r="P143" s="62" t="s">
        <v>485</v>
      </c>
      <c r="Q143" s="12">
        <f>F143-H143</f>
        <v>-1.8741696582555617E-2</v>
      </c>
      <c r="R143" s="12">
        <f t="shared" si="12"/>
        <v>1.8741696582555617E-2</v>
      </c>
      <c r="S143" s="16">
        <f t="shared" si="15"/>
        <v>12.093479645395718</v>
      </c>
      <c r="T143" s="66" t="s">
        <v>521</v>
      </c>
    </row>
    <row r="144" spans="1:29" ht="25.5" x14ac:dyDescent="0.25">
      <c r="A144" s="54" t="s">
        <v>25</v>
      </c>
      <c r="B144" s="44" t="s">
        <v>273</v>
      </c>
      <c r="C144" s="53" t="s">
        <v>274</v>
      </c>
      <c r="D144" s="12">
        <f t="shared" si="16"/>
        <v>0.15497356535999998</v>
      </c>
      <c r="E144" s="12">
        <v>0</v>
      </c>
      <c r="F144" s="12">
        <f t="shared" si="10"/>
        <v>0.15497356535999998</v>
      </c>
      <c r="G144" s="12">
        <f t="shared" si="17"/>
        <v>0.15497356535999998</v>
      </c>
      <c r="H144" s="12">
        <f t="shared" si="11"/>
        <v>0.17440566194255561</v>
      </c>
      <c r="I144" s="12">
        <v>0</v>
      </c>
      <c r="J144" s="12">
        <v>0</v>
      </c>
      <c r="K144" s="12">
        <v>0</v>
      </c>
      <c r="L144" s="12">
        <v>4.1110281942555622E-2</v>
      </c>
      <c r="M144" s="12">
        <v>0.15497356535999998</v>
      </c>
      <c r="N144" s="18">
        <v>0.13329537999999999</v>
      </c>
      <c r="O144" s="12">
        <v>0</v>
      </c>
      <c r="P144" s="62" t="s">
        <v>485</v>
      </c>
      <c r="Q144" s="12">
        <f>F144-H144</f>
        <v>-1.9432096582555625E-2</v>
      </c>
      <c r="R144" s="12">
        <f t="shared" si="12"/>
        <v>1.9432096582555625E-2</v>
      </c>
      <c r="S144" s="16">
        <f t="shared" si="15"/>
        <v>12.538974977710097</v>
      </c>
      <c r="T144" s="66" t="s">
        <v>521</v>
      </c>
    </row>
    <row r="145" spans="1:20" ht="25.5" x14ac:dyDescent="0.25">
      <c r="A145" s="54" t="s">
        <v>25</v>
      </c>
      <c r="B145" s="44" t="s">
        <v>275</v>
      </c>
      <c r="C145" s="53" t="s">
        <v>276</v>
      </c>
      <c r="D145" s="12">
        <f t="shared" si="16"/>
        <v>0.10331571023999998</v>
      </c>
      <c r="E145" s="12">
        <v>0</v>
      </c>
      <c r="F145" s="12">
        <f t="shared" si="10"/>
        <v>0.10331571023999998</v>
      </c>
      <c r="G145" s="12">
        <f t="shared" si="17"/>
        <v>0.10331571023999998</v>
      </c>
      <c r="H145" s="12">
        <f t="shared" si="11"/>
        <v>0.11106897462837041</v>
      </c>
      <c r="I145" s="12">
        <v>0</v>
      </c>
      <c r="J145" s="12">
        <v>0</v>
      </c>
      <c r="K145" s="12">
        <v>0</v>
      </c>
      <c r="L145" s="12">
        <v>2.7406854628370416E-2</v>
      </c>
      <c r="M145" s="12">
        <v>0.10331571023999998</v>
      </c>
      <c r="N145" s="18">
        <v>8.3662119999999993E-2</v>
      </c>
      <c r="O145" s="12">
        <v>0</v>
      </c>
      <c r="P145" s="62" t="s">
        <v>485</v>
      </c>
      <c r="Q145" s="12">
        <f>F145-H145</f>
        <v>-7.7532643883704289E-3</v>
      </c>
      <c r="R145" s="12">
        <f t="shared" si="12"/>
        <v>7.7532643883704289E-3</v>
      </c>
      <c r="S145" s="16">
        <f t="shared" si="15"/>
        <v>7.5044389380470591</v>
      </c>
      <c r="T145" s="66" t="s">
        <v>521</v>
      </c>
    </row>
    <row r="146" spans="1:20" ht="25.5" x14ac:dyDescent="0.25">
      <c r="A146" s="54" t="s">
        <v>25</v>
      </c>
      <c r="B146" s="44" t="s">
        <v>277</v>
      </c>
      <c r="C146" s="53" t="s">
        <v>278</v>
      </c>
      <c r="D146" s="12">
        <f t="shared" si="16"/>
        <v>0.25828927559999998</v>
      </c>
      <c r="E146" s="12">
        <v>0</v>
      </c>
      <c r="F146" s="12">
        <f t="shared" si="10"/>
        <v>0.25828927559999998</v>
      </c>
      <c r="G146" s="12">
        <f t="shared" si="17"/>
        <v>0.25828927559999998</v>
      </c>
      <c r="H146" s="12">
        <f t="shared" ref="H146:H209" si="18">J146+L146+N146</f>
        <v>0.29902668248369774</v>
      </c>
      <c r="I146" s="12">
        <v>0</v>
      </c>
      <c r="J146" s="12">
        <v>0</v>
      </c>
      <c r="K146" s="12">
        <v>0</v>
      </c>
      <c r="L146" s="12">
        <v>6.8517136570926021E-2</v>
      </c>
      <c r="M146" s="12">
        <v>0.25828927559999998</v>
      </c>
      <c r="N146" s="18">
        <v>0.23050954591277173</v>
      </c>
      <c r="O146" s="12">
        <v>0</v>
      </c>
      <c r="P146" s="62" t="s">
        <v>485</v>
      </c>
      <c r="Q146" s="12">
        <f>F146-H146</f>
        <v>-4.0737406883697758E-2</v>
      </c>
      <c r="R146" s="12">
        <f t="shared" ref="R146:R209" si="19">(J146+L146+N146)-(I146+K146+M146)</f>
        <v>4.0737406883697758E-2</v>
      </c>
      <c r="S146" s="16">
        <f t="shared" ref="S146:S184" si="20">(J146+L146+N146)/(I146+K146+M146)*100-100</f>
        <v>15.772008647693838</v>
      </c>
      <c r="T146" s="66" t="s">
        <v>521</v>
      </c>
    </row>
    <row r="147" spans="1:20" ht="25.5" x14ac:dyDescent="0.25">
      <c r="A147" s="54" t="s">
        <v>25</v>
      </c>
      <c r="B147" s="44" t="s">
        <v>279</v>
      </c>
      <c r="C147" s="53" t="s">
        <v>280</v>
      </c>
      <c r="D147" s="12">
        <f t="shared" si="16"/>
        <v>0.10331571023999998</v>
      </c>
      <c r="E147" s="12">
        <v>0</v>
      </c>
      <c r="F147" s="12">
        <f t="shared" si="10"/>
        <v>0.10331571023999998</v>
      </c>
      <c r="G147" s="12">
        <f t="shared" si="17"/>
        <v>0.10331571023999998</v>
      </c>
      <c r="H147" s="12">
        <f t="shared" si="18"/>
        <v>3.9459224628370419E-2</v>
      </c>
      <c r="I147" s="12">
        <v>0</v>
      </c>
      <c r="J147" s="12">
        <v>0</v>
      </c>
      <c r="K147" s="12">
        <v>0</v>
      </c>
      <c r="L147" s="12">
        <v>2.7406854628370416E-2</v>
      </c>
      <c r="M147" s="12">
        <v>0.10331571023999998</v>
      </c>
      <c r="N147" s="18">
        <v>1.2052370000000003E-2</v>
      </c>
      <c r="O147" s="12">
        <v>0</v>
      </c>
      <c r="P147" s="62" t="s">
        <v>485</v>
      </c>
      <c r="Q147" s="12">
        <f>F147-H147</f>
        <v>6.3856485611629571E-2</v>
      </c>
      <c r="R147" s="12">
        <f t="shared" si="19"/>
        <v>-6.3856485611629571E-2</v>
      </c>
      <c r="S147" s="16">
        <f t="shared" si="20"/>
        <v>-61.80713994347272</v>
      </c>
      <c r="T147" s="65" t="s">
        <v>520</v>
      </c>
    </row>
    <row r="148" spans="1:20" ht="25.5" x14ac:dyDescent="0.25">
      <c r="A148" s="54" t="s">
        <v>25</v>
      </c>
      <c r="B148" s="44" t="s">
        <v>281</v>
      </c>
      <c r="C148" s="53" t="s">
        <v>282</v>
      </c>
      <c r="D148" s="12">
        <f t="shared" si="16"/>
        <v>2.6601843005279999</v>
      </c>
      <c r="E148" s="12">
        <v>0</v>
      </c>
      <c r="F148" s="12">
        <f t="shared" si="10"/>
        <v>2.6601843005279999</v>
      </c>
      <c r="G148" s="12">
        <f t="shared" si="17"/>
        <v>2.6601843005279999</v>
      </c>
      <c r="H148" s="12">
        <f t="shared" si="18"/>
        <v>2.4870609497955884</v>
      </c>
      <c r="I148" s="12">
        <v>0</v>
      </c>
      <c r="J148" s="12">
        <v>0</v>
      </c>
      <c r="K148" s="12">
        <v>2.6601843005279999</v>
      </c>
      <c r="L148" s="12">
        <v>0.77391094979558839</v>
      </c>
      <c r="M148" s="12">
        <v>0</v>
      </c>
      <c r="N148" s="18">
        <v>1.71315</v>
      </c>
      <c r="O148" s="12">
        <v>0</v>
      </c>
      <c r="P148" s="62" t="s">
        <v>485</v>
      </c>
      <c r="Q148" s="12">
        <f>F148-H148</f>
        <v>0.17312335073241147</v>
      </c>
      <c r="R148" s="12">
        <f t="shared" si="19"/>
        <v>-0.17312335073241147</v>
      </c>
      <c r="S148" s="16">
        <f t="shared" si="20"/>
        <v>-6.5079457351150296</v>
      </c>
      <c r="T148" s="65" t="s">
        <v>520</v>
      </c>
    </row>
    <row r="149" spans="1:20" ht="25.5" x14ac:dyDescent="0.25">
      <c r="A149" s="54" t="s">
        <v>25</v>
      </c>
      <c r="B149" s="44" t="s">
        <v>283</v>
      </c>
      <c r="C149" s="53" t="s">
        <v>284</v>
      </c>
      <c r="D149" s="12">
        <f t="shared" si="16"/>
        <v>4.631944612799999</v>
      </c>
      <c r="E149" s="12">
        <v>0</v>
      </c>
      <c r="F149" s="12">
        <f t="shared" si="10"/>
        <v>4.631944612799999</v>
      </c>
      <c r="G149" s="12">
        <f t="shared" si="17"/>
        <v>4.631944612799999</v>
      </c>
      <c r="H149" s="12">
        <f t="shared" si="18"/>
        <v>4.817874340227684</v>
      </c>
      <c r="I149" s="12">
        <v>0</v>
      </c>
      <c r="J149" s="12">
        <v>0</v>
      </c>
      <c r="K149" s="12">
        <v>4.631944612799999</v>
      </c>
      <c r="L149" s="12">
        <v>1.3413284902276836</v>
      </c>
      <c r="M149" s="12">
        <v>0</v>
      </c>
      <c r="N149" s="18">
        <v>3.4765458499999999</v>
      </c>
      <c r="O149" s="12">
        <v>0</v>
      </c>
      <c r="P149" s="62" t="s">
        <v>485</v>
      </c>
      <c r="Q149" s="12">
        <f>F149-H149</f>
        <v>-0.18592972742768499</v>
      </c>
      <c r="R149" s="12">
        <f t="shared" si="19"/>
        <v>0.18592972742768499</v>
      </c>
      <c r="S149" s="16">
        <f t="shared" si="20"/>
        <v>4.0140749290024473</v>
      </c>
      <c r="T149" s="66" t="s">
        <v>521</v>
      </c>
    </row>
    <row r="150" spans="1:20" ht="25.5" x14ac:dyDescent="0.25">
      <c r="A150" s="54" t="s">
        <v>25</v>
      </c>
      <c r="B150" s="44" t="s">
        <v>285</v>
      </c>
      <c r="C150" s="53" t="s">
        <v>286</v>
      </c>
      <c r="D150" s="12">
        <f t="shared" si="16"/>
        <v>4.631944612799999</v>
      </c>
      <c r="E150" s="12">
        <v>0</v>
      </c>
      <c r="F150" s="12">
        <f t="shared" si="10"/>
        <v>4.631944612799999</v>
      </c>
      <c r="G150" s="12">
        <f t="shared" ref="G150:G216" si="21">I150+K150+M150+O150</f>
        <v>4.631944612799999</v>
      </c>
      <c r="H150" s="12">
        <f t="shared" si="18"/>
        <v>5.0532604702276842</v>
      </c>
      <c r="I150" s="12">
        <v>0</v>
      </c>
      <c r="J150" s="12">
        <v>0</v>
      </c>
      <c r="K150" s="12">
        <v>0</v>
      </c>
      <c r="L150" s="12">
        <v>1.3413284902276836</v>
      </c>
      <c r="M150" s="12">
        <v>4.631944612799999</v>
      </c>
      <c r="N150" s="18">
        <v>3.7119319800000001</v>
      </c>
      <c r="O150" s="12">
        <v>0</v>
      </c>
      <c r="P150" s="62" t="s">
        <v>485</v>
      </c>
      <c r="Q150" s="12">
        <f>F150-H150</f>
        <v>-0.42131585742768518</v>
      </c>
      <c r="R150" s="12">
        <f t="shared" si="19"/>
        <v>0.42131585742768518</v>
      </c>
      <c r="S150" s="16">
        <f t="shared" si="20"/>
        <v>9.0958742525420746</v>
      </c>
      <c r="T150" s="66" t="s">
        <v>521</v>
      </c>
    </row>
    <row r="151" spans="1:20" ht="25.5" x14ac:dyDescent="0.25">
      <c r="A151" s="54" t="s">
        <v>25</v>
      </c>
      <c r="B151" s="44" t="s">
        <v>287</v>
      </c>
      <c r="C151" s="53" t="s">
        <v>288</v>
      </c>
      <c r="D151" s="12">
        <f t="shared" ref="D151:D217" si="22">G151</f>
        <v>1.039725349776</v>
      </c>
      <c r="E151" s="12">
        <v>0</v>
      </c>
      <c r="F151" s="12">
        <f t="shared" ref="F151:F217" si="23">D151-E151</f>
        <v>1.039725349776</v>
      </c>
      <c r="G151" s="12">
        <f t="shared" si="21"/>
        <v>1.039725349776</v>
      </c>
      <c r="H151" s="12">
        <f t="shared" si="18"/>
        <v>1.3447009230513378</v>
      </c>
      <c r="I151" s="12">
        <v>0</v>
      </c>
      <c r="J151" s="12">
        <v>0</v>
      </c>
      <c r="K151" s="12">
        <v>0</v>
      </c>
      <c r="L151" s="12">
        <v>0.30811650661569906</v>
      </c>
      <c r="M151" s="12">
        <v>1.039725349776</v>
      </c>
      <c r="N151" s="18">
        <v>1.0365844164356388</v>
      </c>
      <c r="O151" s="12">
        <v>0</v>
      </c>
      <c r="P151" s="62" t="s">
        <v>485</v>
      </c>
      <c r="Q151" s="12">
        <f>F151-H151</f>
        <v>-0.30497557327533786</v>
      </c>
      <c r="R151" s="12">
        <f t="shared" si="19"/>
        <v>0.30497557327533786</v>
      </c>
      <c r="S151" s="16">
        <f t="shared" si="20"/>
        <v>29.332320630736007</v>
      </c>
      <c r="T151" s="66" t="s">
        <v>521</v>
      </c>
    </row>
    <row r="152" spans="1:20" ht="25.5" x14ac:dyDescent="0.25">
      <c r="A152" s="55" t="s">
        <v>25</v>
      </c>
      <c r="B152" s="44" t="s">
        <v>289</v>
      </c>
      <c r="C152" s="53" t="s">
        <v>290</v>
      </c>
      <c r="D152" s="12">
        <f t="shared" si="22"/>
        <v>4.175691685776</v>
      </c>
      <c r="E152" s="12">
        <v>0</v>
      </c>
      <c r="F152" s="12">
        <f t="shared" si="23"/>
        <v>4.175691685776</v>
      </c>
      <c r="G152" s="12">
        <f t="shared" si="21"/>
        <v>4.175691685776</v>
      </c>
      <c r="H152" s="12">
        <f t="shared" si="18"/>
        <v>1.2070576186699231</v>
      </c>
      <c r="I152" s="12">
        <v>4.175691685776</v>
      </c>
      <c r="J152" s="12">
        <v>3.3575435999999996</v>
      </c>
      <c r="K152" s="12">
        <v>0</v>
      </c>
      <c r="L152" s="12">
        <v>-2.1504859813300765</v>
      </c>
      <c r="M152" s="12">
        <v>0</v>
      </c>
      <c r="N152" s="18">
        <v>0</v>
      </c>
      <c r="O152" s="12">
        <v>0</v>
      </c>
      <c r="P152" s="62" t="s">
        <v>485</v>
      </c>
      <c r="Q152" s="12">
        <f>F152-H152</f>
        <v>2.9686340671060769</v>
      </c>
      <c r="R152" s="12">
        <f t="shared" si="19"/>
        <v>-2.9686340671060769</v>
      </c>
      <c r="S152" s="16">
        <f t="shared" si="20"/>
        <v>-71.093229349723728</v>
      </c>
      <c r="T152" s="65" t="s">
        <v>520</v>
      </c>
    </row>
    <row r="153" spans="1:20" ht="25.5" x14ac:dyDescent="0.25">
      <c r="A153" s="54" t="s">
        <v>25</v>
      </c>
      <c r="B153" s="44" t="s">
        <v>291</v>
      </c>
      <c r="C153" s="56" t="s">
        <v>292</v>
      </c>
      <c r="D153" s="12">
        <f t="shared" si="22"/>
        <v>2.2766734841759999</v>
      </c>
      <c r="E153" s="12">
        <v>0</v>
      </c>
      <c r="F153" s="12">
        <f t="shared" si="23"/>
        <v>2.2766734841759999</v>
      </c>
      <c r="G153" s="12">
        <f t="shared" si="21"/>
        <v>2.2766734841759999</v>
      </c>
      <c r="H153" s="12">
        <f t="shared" si="18"/>
        <v>2.3295491967956825</v>
      </c>
      <c r="I153" s="12">
        <v>0</v>
      </c>
      <c r="J153" s="12">
        <v>0</v>
      </c>
      <c r="K153" s="12">
        <v>0</v>
      </c>
      <c r="L153" s="12">
        <v>0.66226830679568216</v>
      </c>
      <c r="M153" s="12">
        <v>0</v>
      </c>
      <c r="N153" s="18">
        <v>1.6672808900000002</v>
      </c>
      <c r="O153" s="12">
        <v>2.2766734841759999</v>
      </c>
      <c r="P153" s="62" t="s">
        <v>485</v>
      </c>
      <c r="Q153" s="12">
        <f>F153-H153</f>
        <v>-5.2875712619682602E-2</v>
      </c>
      <c r="R153" s="12">
        <f t="shared" si="19"/>
        <v>2.3295491967956825</v>
      </c>
      <c r="S153" s="16">
        <v>100</v>
      </c>
      <c r="T153" s="65" t="s">
        <v>489</v>
      </c>
    </row>
    <row r="154" spans="1:20" ht="25.5" x14ac:dyDescent="0.25">
      <c r="A154" s="54" t="s">
        <v>25</v>
      </c>
      <c r="B154" s="44" t="s">
        <v>293</v>
      </c>
      <c r="C154" s="53" t="s">
        <v>294</v>
      </c>
      <c r="D154" s="12">
        <f t="shared" si="22"/>
        <v>0.40576105627199999</v>
      </c>
      <c r="E154" s="12">
        <v>0</v>
      </c>
      <c r="F154" s="12">
        <f t="shared" si="23"/>
        <v>0.40576105627199999</v>
      </c>
      <c r="G154" s="12">
        <f t="shared" si="21"/>
        <v>0.40576105627199999</v>
      </c>
      <c r="H154" s="12">
        <f t="shared" si="18"/>
        <v>0.38691375876640483</v>
      </c>
      <c r="I154" s="12">
        <v>0</v>
      </c>
      <c r="J154" s="12">
        <v>0</v>
      </c>
      <c r="K154" s="12">
        <v>0.40576105627199999</v>
      </c>
      <c r="L154" s="12">
        <v>0.12111449876640483</v>
      </c>
      <c r="M154" s="12">
        <v>0</v>
      </c>
      <c r="N154" s="18">
        <v>0.26579925999999998</v>
      </c>
      <c r="O154" s="12">
        <v>0</v>
      </c>
      <c r="P154" s="62" t="s">
        <v>485</v>
      </c>
      <c r="Q154" s="12">
        <f>F154-H154</f>
        <v>1.8847297505595162E-2</v>
      </c>
      <c r="R154" s="12">
        <f t="shared" si="19"/>
        <v>-1.8847297505595162E-2</v>
      </c>
      <c r="S154" s="16">
        <f t="shared" si="20"/>
        <v>-4.6449251879315341</v>
      </c>
      <c r="T154" s="66" t="s">
        <v>522</v>
      </c>
    </row>
    <row r="155" spans="1:20" ht="25.5" x14ac:dyDescent="0.25">
      <c r="A155" s="54" t="s">
        <v>25</v>
      </c>
      <c r="B155" s="44" t="s">
        <v>295</v>
      </c>
      <c r="C155" s="53" t="s">
        <v>296</v>
      </c>
      <c r="D155" s="12">
        <f t="shared" si="22"/>
        <v>0.40576105627199999</v>
      </c>
      <c r="E155" s="12">
        <v>0</v>
      </c>
      <c r="F155" s="12">
        <f t="shared" si="23"/>
        <v>0.40576105627199999</v>
      </c>
      <c r="G155" s="12">
        <f t="shared" si="21"/>
        <v>0.40576105627199999</v>
      </c>
      <c r="H155" s="12">
        <f t="shared" si="18"/>
        <v>0.38727408876640479</v>
      </c>
      <c r="I155" s="12">
        <v>0</v>
      </c>
      <c r="J155" s="12">
        <v>0</v>
      </c>
      <c r="K155" s="12">
        <v>0.40576105627199999</v>
      </c>
      <c r="L155" s="12">
        <v>0.12111449876640483</v>
      </c>
      <c r="M155" s="12">
        <v>0</v>
      </c>
      <c r="N155" s="18">
        <v>0.26615958999999995</v>
      </c>
      <c r="O155" s="12">
        <v>0</v>
      </c>
      <c r="P155" s="62" t="s">
        <v>485</v>
      </c>
      <c r="Q155" s="12">
        <f>F155-H155</f>
        <v>1.8486967505595198E-2</v>
      </c>
      <c r="R155" s="12">
        <f t="shared" si="19"/>
        <v>-1.8486967505595198E-2</v>
      </c>
      <c r="S155" s="16">
        <f t="shared" si="20"/>
        <v>-4.5561216927635684</v>
      </c>
      <c r="T155" s="66" t="s">
        <v>522</v>
      </c>
    </row>
    <row r="156" spans="1:20" ht="25.5" x14ac:dyDescent="0.25">
      <c r="A156" s="54" t="s">
        <v>25</v>
      </c>
      <c r="B156" s="44" t="s">
        <v>297</v>
      </c>
      <c r="C156" s="53" t="s">
        <v>298</v>
      </c>
      <c r="D156" s="12">
        <f t="shared" si="22"/>
        <v>0.40576105627199999</v>
      </c>
      <c r="E156" s="12">
        <v>0</v>
      </c>
      <c r="F156" s="12">
        <f t="shared" si="23"/>
        <v>0.40576105627199999</v>
      </c>
      <c r="G156" s="12">
        <f t="shared" si="21"/>
        <v>0.40576105627199999</v>
      </c>
      <c r="H156" s="12">
        <f t="shared" si="18"/>
        <v>0.3878077187664048</v>
      </c>
      <c r="I156" s="12">
        <v>0</v>
      </c>
      <c r="J156" s="12">
        <v>0</v>
      </c>
      <c r="K156" s="12">
        <v>0</v>
      </c>
      <c r="L156" s="12">
        <v>0.12111449876640483</v>
      </c>
      <c r="M156" s="12">
        <v>0.40576105627199999</v>
      </c>
      <c r="N156" s="18">
        <v>0.26669321999999995</v>
      </c>
      <c r="O156" s="12">
        <v>0</v>
      </c>
      <c r="P156" s="62" t="s">
        <v>485</v>
      </c>
      <c r="Q156" s="12">
        <f>F156-H156</f>
        <v>1.795333750559519E-2</v>
      </c>
      <c r="R156" s="12">
        <f t="shared" si="19"/>
        <v>-1.795333750559519E-2</v>
      </c>
      <c r="S156" s="16">
        <f t="shared" si="20"/>
        <v>-4.4246083324369749</v>
      </c>
      <c r="T156" s="66" t="s">
        <v>522</v>
      </c>
    </row>
    <row r="157" spans="1:20" ht="25.5" x14ac:dyDescent="0.25">
      <c r="A157" s="54" t="s">
        <v>25</v>
      </c>
      <c r="B157" s="44" t="s">
        <v>299</v>
      </c>
      <c r="C157" s="53" t="s">
        <v>300</v>
      </c>
      <c r="D157" s="12">
        <f t="shared" si="22"/>
        <v>0.40576105627199999</v>
      </c>
      <c r="E157" s="12">
        <v>0</v>
      </c>
      <c r="F157" s="12">
        <f t="shared" si="23"/>
        <v>0.40576105627199999</v>
      </c>
      <c r="G157" s="12">
        <f t="shared" si="21"/>
        <v>0.40576105627199999</v>
      </c>
      <c r="H157" s="12">
        <f t="shared" si="18"/>
        <v>0.38905422876640483</v>
      </c>
      <c r="I157" s="12">
        <v>0</v>
      </c>
      <c r="J157" s="12">
        <v>0</v>
      </c>
      <c r="K157" s="12">
        <v>0</v>
      </c>
      <c r="L157" s="12">
        <v>0.12111449876640483</v>
      </c>
      <c r="M157" s="12">
        <v>0.40576105627199999</v>
      </c>
      <c r="N157" s="18">
        <v>0.26793972999999999</v>
      </c>
      <c r="O157" s="12">
        <v>0</v>
      </c>
      <c r="P157" s="62" t="s">
        <v>485</v>
      </c>
      <c r="Q157" s="12">
        <f>F157-H157</f>
        <v>1.6706827505595157E-2</v>
      </c>
      <c r="R157" s="12">
        <f t="shared" si="19"/>
        <v>-1.6706827505595157E-2</v>
      </c>
      <c r="S157" s="16">
        <f t="shared" si="20"/>
        <v>-4.1174053663730206</v>
      </c>
      <c r="T157" s="66" t="s">
        <v>522</v>
      </c>
    </row>
    <row r="158" spans="1:20" ht="25.5" x14ac:dyDescent="0.25">
      <c r="A158" s="54" t="s">
        <v>25</v>
      </c>
      <c r="B158" s="44" t="s">
        <v>301</v>
      </c>
      <c r="C158" s="53" t="s">
        <v>302</v>
      </c>
      <c r="D158" s="12">
        <f t="shared" si="22"/>
        <v>0.40576105627199999</v>
      </c>
      <c r="E158" s="12">
        <v>0</v>
      </c>
      <c r="F158" s="12">
        <f t="shared" si="23"/>
        <v>0.40576105627199999</v>
      </c>
      <c r="G158" s="12">
        <f t="shared" si="21"/>
        <v>0.40576105627199999</v>
      </c>
      <c r="H158" s="12">
        <f t="shared" si="18"/>
        <v>0.38905422876640483</v>
      </c>
      <c r="I158" s="12">
        <v>0</v>
      </c>
      <c r="J158" s="12">
        <v>0</v>
      </c>
      <c r="K158" s="12">
        <v>0</v>
      </c>
      <c r="L158" s="12">
        <v>0.12111449876640483</v>
      </c>
      <c r="M158" s="12">
        <v>0.40576105627199999</v>
      </c>
      <c r="N158" s="18">
        <v>0.26793972999999999</v>
      </c>
      <c r="O158" s="12">
        <v>0</v>
      </c>
      <c r="P158" s="62" t="s">
        <v>485</v>
      </c>
      <c r="Q158" s="12">
        <f>F158-H158</f>
        <v>1.6706827505595157E-2</v>
      </c>
      <c r="R158" s="12">
        <f t="shared" si="19"/>
        <v>-1.6706827505595157E-2</v>
      </c>
      <c r="S158" s="16">
        <f t="shared" si="20"/>
        <v>-4.1174053663730206</v>
      </c>
      <c r="T158" s="66" t="s">
        <v>522</v>
      </c>
    </row>
    <row r="159" spans="1:20" ht="25.5" x14ac:dyDescent="0.25">
      <c r="A159" s="54" t="s">
        <v>25</v>
      </c>
      <c r="B159" s="44" t="s">
        <v>303</v>
      </c>
      <c r="C159" s="53" t="s">
        <v>304</v>
      </c>
      <c r="D159" s="12">
        <f t="shared" si="22"/>
        <v>0.40576105627199999</v>
      </c>
      <c r="E159" s="12">
        <v>0</v>
      </c>
      <c r="F159" s="12">
        <f t="shared" si="23"/>
        <v>0.40576105627199999</v>
      </c>
      <c r="G159" s="12">
        <f t="shared" si="21"/>
        <v>0.40576105627199999</v>
      </c>
      <c r="H159" s="12">
        <f t="shared" si="18"/>
        <v>0.3892406687664049</v>
      </c>
      <c r="I159" s="12">
        <v>0</v>
      </c>
      <c r="J159" s="12">
        <v>0</v>
      </c>
      <c r="K159" s="12">
        <v>0</v>
      </c>
      <c r="L159" s="12">
        <v>0.12111449876640483</v>
      </c>
      <c r="M159" s="12">
        <v>0.40576105627199999</v>
      </c>
      <c r="N159" s="18">
        <v>0.26812617000000005</v>
      </c>
      <c r="O159" s="12">
        <v>0</v>
      </c>
      <c r="P159" s="62" t="s">
        <v>485</v>
      </c>
      <c r="Q159" s="12">
        <f>F159-H159</f>
        <v>1.6520387505595091E-2</v>
      </c>
      <c r="R159" s="12">
        <f t="shared" si="19"/>
        <v>-1.6520387505595091E-2</v>
      </c>
      <c r="S159" s="16">
        <f t="shared" si="20"/>
        <v>-4.071457142136552</v>
      </c>
      <c r="T159" s="66" t="s">
        <v>522</v>
      </c>
    </row>
    <row r="160" spans="1:20" ht="25.5" x14ac:dyDescent="0.25">
      <c r="A160" s="54" t="s">
        <v>25</v>
      </c>
      <c r="B160" s="44" t="s">
        <v>305</v>
      </c>
      <c r="C160" s="53" t="s">
        <v>306</v>
      </c>
      <c r="D160" s="12">
        <f t="shared" si="22"/>
        <v>0.40576105627199999</v>
      </c>
      <c r="E160" s="12">
        <v>0</v>
      </c>
      <c r="F160" s="12">
        <f t="shared" si="23"/>
        <v>0.40576105627199999</v>
      </c>
      <c r="G160" s="12">
        <f t="shared" si="21"/>
        <v>0.40576105627199999</v>
      </c>
      <c r="H160" s="12">
        <f t="shared" si="18"/>
        <v>0.38919440876640488</v>
      </c>
      <c r="I160" s="12">
        <v>0</v>
      </c>
      <c r="J160" s="12">
        <v>0</v>
      </c>
      <c r="K160" s="12">
        <v>0</v>
      </c>
      <c r="L160" s="12">
        <v>0.12111449876640483</v>
      </c>
      <c r="M160" s="12">
        <v>0.40576105627199999</v>
      </c>
      <c r="N160" s="18">
        <v>0.26807991000000003</v>
      </c>
      <c r="O160" s="12">
        <v>0</v>
      </c>
      <c r="P160" s="62" t="s">
        <v>485</v>
      </c>
      <c r="Q160" s="12">
        <f>F160-H160</f>
        <v>1.6566647505595111E-2</v>
      </c>
      <c r="R160" s="12">
        <f t="shared" si="19"/>
        <v>-1.6566647505595111E-2</v>
      </c>
      <c r="S160" s="16">
        <f t="shared" si="20"/>
        <v>-4.0828579405337848</v>
      </c>
      <c r="T160" s="66" t="s">
        <v>522</v>
      </c>
    </row>
    <row r="161" spans="1:29" ht="25.5" x14ac:dyDescent="0.25">
      <c r="A161" s="54" t="s">
        <v>25</v>
      </c>
      <c r="B161" s="44" t="s">
        <v>307</v>
      </c>
      <c r="C161" s="53" t="s">
        <v>308</v>
      </c>
      <c r="D161" s="12">
        <f t="shared" si="22"/>
        <v>0.40576105627199999</v>
      </c>
      <c r="E161" s="12">
        <v>0</v>
      </c>
      <c r="F161" s="12">
        <f t="shared" si="23"/>
        <v>0.40576105627199999</v>
      </c>
      <c r="G161" s="12">
        <f t="shared" si="21"/>
        <v>0.40576105627199999</v>
      </c>
      <c r="H161" s="12">
        <f t="shared" si="18"/>
        <v>0.38914673876640482</v>
      </c>
      <c r="I161" s="12">
        <v>0</v>
      </c>
      <c r="J161" s="12">
        <v>0</v>
      </c>
      <c r="K161" s="12">
        <v>0</v>
      </c>
      <c r="L161" s="12">
        <v>0.12111449876640483</v>
      </c>
      <c r="M161" s="12">
        <v>0.40576105627199999</v>
      </c>
      <c r="N161" s="18">
        <v>0.26803223999999998</v>
      </c>
      <c r="O161" s="12">
        <v>0</v>
      </c>
      <c r="P161" s="62" t="s">
        <v>485</v>
      </c>
      <c r="Q161" s="12">
        <f>F161-H161</f>
        <v>1.6614317505595166E-2</v>
      </c>
      <c r="R161" s="12">
        <f t="shared" si="19"/>
        <v>-1.6614317505595166E-2</v>
      </c>
      <c r="S161" s="16">
        <f t="shared" si="20"/>
        <v>-4.0946062340832015</v>
      </c>
      <c r="T161" s="66" t="s">
        <v>522</v>
      </c>
    </row>
    <row r="162" spans="1:29" s="14" customFormat="1" ht="25.5" x14ac:dyDescent="0.25">
      <c r="A162" s="37" t="s">
        <v>26</v>
      </c>
      <c r="B162" s="38" t="s">
        <v>90</v>
      </c>
      <c r="C162" s="39" t="s">
        <v>49</v>
      </c>
      <c r="D162" s="13">
        <f t="shared" si="22"/>
        <v>88.54982914987599</v>
      </c>
      <c r="E162" s="13">
        <v>0</v>
      </c>
      <c r="F162" s="13">
        <f t="shared" si="23"/>
        <v>88.54982914987599</v>
      </c>
      <c r="G162" s="13">
        <f t="shared" si="21"/>
        <v>88.54982914987599</v>
      </c>
      <c r="H162" s="13">
        <f t="shared" si="18"/>
        <v>37.930855776058927</v>
      </c>
      <c r="I162" s="13">
        <v>4.8152054812599996</v>
      </c>
      <c r="J162" s="13">
        <v>1.01058834</v>
      </c>
      <c r="K162" s="13">
        <v>25.445212516039998</v>
      </c>
      <c r="L162" s="13">
        <v>20.399918948098389</v>
      </c>
      <c r="M162" s="13">
        <v>42.689418970136003</v>
      </c>
      <c r="N162" s="17">
        <v>16.52034848796054</v>
      </c>
      <c r="O162" s="13">
        <v>15.599992182439998</v>
      </c>
      <c r="P162" s="61" t="s">
        <v>485</v>
      </c>
      <c r="Q162" s="13">
        <f>F162-H162</f>
        <v>50.618973373817063</v>
      </c>
      <c r="R162" s="13">
        <f t="shared" si="19"/>
        <v>-35.018981191377073</v>
      </c>
      <c r="S162" s="15">
        <f t="shared" si="20"/>
        <v>-48.004193905202499</v>
      </c>
      <c r="T162" s="67" t="s">
        <v>485</v>
      </c>
      <c r="U162" s="29"/>
      <c r="V162" s="29"/>
      <c r="W162" s="29"/>
      <c r="X162" s="29"/>
      <c r="Y162" s="29"/>
      <c r="Z162" s="29"/>
      <c r="AA162" s="29"/>
      <c r="AB162" s="29"/>
      <c r="AC162" s="29"/>
    </row>
    <row r="163" spans="1:29" s="14" customFormat="1" x14ac:dyDescent="0.25">
      <c r="A163" s="37" t="s">
        <v>91</v>
      </c>
      <c r="B163" s="38" t="s">
        <v>92</v>
      </c>
      <c r="C163" s="39" t="s">
        <v>49</v>
      </c>
      <c r="D163" s="13">
        <f t="shared" si="22"/>
        <v>88.54982914987599</v>
      </c>
      <c r="E163" s="13">
        <v>0</v>
      </c>
      <c r="F163" s="13">
        <f t="shared" si="23"/>
        <v>88.54982914987599</v>
      </c>
      <c r="G163" s="13">
        <f t="shared" si="21"/>
        <v>88.54982914987599</v>
      </c>
      <c r="H163" s="13">
        <f t="shared" si="18"/>
        <v>37.930855776058927</v>
      </c>
      <c r="I163" s="13">
        <v>4.8152054812599996</v>
      </c>
      <c r="J163" s="13">
        <v>1.01058834</v>
      </c>
      <c r="K163" s="13">
        <v>25.445212516039998</v>
      </c>
      <c r="L163" s="13">
        <v>20.399918948098389</v>
      </c>
      <c r="M163" s="13">
        <v>42.689418970136003</v>
      </c>
      <c r="N163" s="17">
        <v>16.52034848796054</v>
      </c>
      <c r="O163" s="13">
        <v>15.599992182439998</v>
      </c>
      <c r="P163" s="61" t="s">
        <v>485</v>
      </c>
      <c r="Q163" s="13">
        <f>F163-H163</f>
        <v>50.618973373817063</v>
      </c>
      <c r="R163" s="13">
        <f t="shared" si="19"/>
        <v>-35.018981191377073</v>
      </c>
      <c r="S163" s="15">
        <f t="shared" si="20"/>
        <v>-48.004193905202499</v>
      </c>
      <c r="T163" s="67" t="s">
        <v>485</v>
      </c>
      <c r="U163" s="29"/>
      <c r="V163" s="29"/>
      <c r="W163" s="29"/>
      <c r="X163" s="29"/>
      <c r="Y163" s="29"/>
      <c r="Z163" s="29"/>
      <c r="AA163" s="29"/>
      <c r="AB163" s="29"/>
      <c r="AC163" s="29"/>
    </row>
    <row r="164" spans="1:29" ht="25.5" x14ac:dyDescent="0.25">
      <c r="A164" s="40" t="s">
        <v>91</v>
      </c>
      <c r="B164" s="44" t="s">
        <v>142</v>
      </c>
      <c r="C164" s="53" t="s">
        <v>143</v>
      </c>
      <c r="D164" s="12">
        <f t="shared" si="22"/>
        <v>4.6206338807999998</v>
      </c>
      <c r="E164" s="12">
        <v>0</v>
      </c>
      <c r="F164" s="12">
        <f t="shared" si="23"/>
        <v>4.6206338807999998</v>
      </c>
      <c r="G164" s="12">
        <f t="shared" si="21"/>
        <v>4.6206338807999998</v>
      </c>
      <c r="H164" s="12">
        <f t="shared" si="18"/>
        <v>4.7338264996670159</v>
      </c>
      <c r="I164" s="12">
        <v>5.6051999999999998E-2</v>
      </c>
      <c r="J164" s="12">
        <v>9.5999999999999992E-3</v>
      </c>
      <c r="K164" s="12">
        <v>0</v>
      </c>
      <c r="L164" s="12">
        <v>1.1906038419269152</v>
      </c>
      <c r="M164" s="12">
        <v>4.5645818807999996</v>
      </c>
      <c r="N164" s="18">
        <v>3.5336226577401004</v>
      </c>
      <c r="O164" s="12">
        <v>0</v>
      </c>
      <c r="P164" s="62" t="s">
        <v>485</v>
      </c>
      <c r="Q164" s="12">
        <f>F164-H164</f>
        <v>-0.11319261886701604</v>
      </c>
      <c r="R164" s="12">
        <f t="shared" si="19"/>
        <v>0.11319261886701604</v>
      </c>
      <c r="S164" s="16">
        <f t="shared" si="20"/>
        <v>2.4497205748622974</v>
      </c>
      <c r="T164" s="66" t="s">
        <v>521</v>
      </c>
    </row>
    <row r="165" spans="1:29" ht="25.5" x14ac:dyDescent="0.25">
      <c r="A165" s="40" t="s">
        <v>91</v>
      </c>
      <c r="B165" s="44" t="s">
        <v>140</v>
      </c>
      <c r="C165" s="53" t="s">
        <v>141</v>
      </c>
      <c r="D165" s="12">
        <f t="shared" si="22"/>
        <v>2.1153170436000002</v>
      </c>
      <c r="E165" s="12">
        <v>0</v>
      </c>
      <c r="F165" s="12">
        <f t="shared" si="23"/>
        <v>2.1153170436000002</v>
      </c>
      <c r="G165" s="12">
        <f t="shared" si="21"/>
        <v>2.1153170436000002</v>
      </c>
      <c r="H165" s="12">
        <f t="shared" si="18"/>
        <v>0.62374602922504996</v>
      </c>
      <c r="I165" s="12">
        <v>5.6051999999999998E-2</v>
      </c>
      <c r="J165" s="12">
        <v>9.5999999999999992E-3</v>
      </c>
      <c r="K165" s="12">
        <v>2.0592650436</v>
      </c>
      <c r="L165" s="12">
        <v>0.45919151922504997</v>
      </c>
      <c r="M165" s="12">
        <v>0</v>
      </c>
      <c r="N165" s="18">
        <v>0.15495451000000002</v>
      </c>
      <c r="O165" s="12">
        <v>0</v>
      </c>
      <c r="P165" s="62" t="s">
        <v>485</v>
      </c>
      <c r="Q165" s="12">
        <f>F165-H165</f>
        <v>1.4915710143749501</v>
      </c>
      <c r="R165" s="12">
        <f t="shared" si="19"/>
        <v>-1.4915710143749501</v>
      </c>
      <c r="S165" s="16">
        <f t="shared" si="20"/>
        <v>-70.512882165242061</v>
      </c>
      <c r="T165" s="65" t="s">
        <v>520</v>
      </c>
    </row>
    <row r="166" spans="1:29" ht="25.5" x14ac:dyDescent="0.25">
      <c r="A166" s="40" t="s">
        <v>91</v>
      </c>
      <c r="B166" s="44" t="s">
        <v>135</v>
      </c>
      <c r="C166" s="53" t="s">
        <v>136</v>
      </c>
      <c r="D166" s="12">
        <f t="shared" si="22"/>
        <v>3.4114993536000005</v>
      </c>
      <c r="E166" s="12">
        <v>0</v>
      </c>
      <c r="F166" s="12">
        <f t="shared" si="23"/>
        <v>3.4114993536000005</v>
      </c>
      <c r="G166" s="12">
        <f t="shared" si="21"/>
        <v>3.4114993536000005</v>
      </c>
      <c r="H166" s="12">
        <f t="shared" si="18"/>
        <v>3.0658918081027897</v>
      </c>
      <c r="I166" s="12">
        <v>5.6051999999999998E-2</v>
      </c>
      <c r="J166" s="12">
        <v>9.5999999999999992E-3</v>
      </c>
      <c r="K166" s="12">
        <v>0</v>
      </c>
      <c r="L166" s="12">
        <v>0.70029992466574542</v>
      </c>
      <c r="M166" s="12">
        <v>3.3554473536000002</v>
      </c>
      <c r="N166" s="18">
        <v>2.3559918834370444</v>
      </c>
      <c r="O166" s="12">
        <v>0</v>
      </c>
      <c r="P166" s="62" t="s">
        <v>485</v>
      </c>
      <c r="Q166" s="12">
        <f>F166-H166</f>
        <v>0.34560754549721073</v>
      </c>
      <c r="R166" s="12">
        <f t="shared" si="19"/>
        <v>-0.34560754549721073</v>
      </c>
      <c r="S166" s="16">
        <f t="shared" si="20"/>
        <v>-10.130664252728252</v>
      </c>
      <c r="T166" s="66" t="s">
        <v>522</v>
      </c>
    </row>
    <row r="167" spans="1:29" ht="25.5" x14ac:dyDescent="0.25">
      <c r="A167" s="40" t="s">
        <v>91</v>
      </c>
      <c r="B167" s="44" t="s">
        <v>486</v>
      </c>
      <c r="C167" s="53" t="s">
        <v>139</v>
      </c>
      <c r="D167" s="12">
        <f t="shared" si="22"/>
        <v>1.9069217085599997</v>
      </c>
      <c r="E167" s="12">
        <v>0</v>
      </c>
      <c r="F167" s="12">
        <f t="shared" si="23"/>
        <v>1.9069217085599997</v>
      </c>
      <c r="G167" s="12">
        <f t="shared" si="21"/>
        <v>1.9069217085599997</v>
      </c>
      <c r="H167" s="12">
        <f t="shared" si="18"/>
        <v>1.0946318693829262</v>
      </c>
      <c r="I167" s="12">
        <v>5.6051999999999998E-2</v>
      </c>
      <c r="J167" s="12">
        <v>9.5999999999999992E-3</v>
      </c>
      <c r="K167" s="12">
        <v>0</v>
      </c>
      <c r="L167" s="12">
        <v>0.39740287938292634</v>
      </c>
      <c r="M167" s="12">
        <v>0</v>
      </c>
      <c r="N167" s="18">
        <v>0.68762899</v>
      </c>
      <c r="O167" s="12">
        <v>1.8508697085599997</v>
      </c>
      <c r="P167" s="62" t="s">
        <v>485</v>
      </c>
      <c r="Q167" s="12">
        <f>F167-H167</f>
        <v>0.81228983917707342</v>
      </c>
      <c r="R167" s="12">
        <f t="shared" si="19"/>
        <v>1.0385798693829262</v>
      </c>
      <c r="S167" s="16">
        <f t="shared" si="20"/>
        <v>1852.8863722666922</v>
      </c>
      <c r="T167" s="65" t="s">
        <v>489</v>
      </c>
    </row>
    <row r="168" spans="1:29" ht="25.5" x14ac:dyDescent="0.25">
      <c r="A168" s="40" t="s">
        <v>91</v>
      </c>
      <c r="B168" s="44" t="s">
        <v>137</v>
      </c>
      <c r="C168" s="53" t="s">
        <v>138</v>
      </c>
      <c r="D168" s="12">
        <f t="shared" si="22"/>
        <v>2.1150477278400004</v>
      </c>
      <c r="E168" s="12">
        <v>0</v>
      </c>
      <c r="F168" s="12">
        <f t="shared" si="23"/>
        <v>2.1150477278400004</v>
      </c>
      <c r="G168" s="12">
        <f t="shared" si="21"/>
        <v>2.1150477278400004</v>
      </c>
      <c r="H168" s="12">
        <f t="shared" si="18"/>
        <v>0.52975234936199678</v>
      </c>
      <c r="I168" s="12">
        <v>5.6051999999999998E-2</v>
      </c>
      <c r="J168" s="12">
        <v>9.5999999999999992E-3</v>
      </c>
      <c r="K168" s="12">
        <v>0</v>
      </c>
      <c r="L168" s="12">
        <v>0.42812457936199683</v>
      </c>
      <c r="M168" s="12">
        <v>0</v>
      </c>
      <c r="N168" s="18">
        <v>9.2027769999999981E-2</v>
      </c>
      <c r="O168" s="12">
        <v>2.0589957278400002</v>
      </c>
      <c r="P168" s="62" t="s">
        <v>485</v>
      </c>
      <c r="Q168" s="12">
        <f>F168-H168</f>
        <v>1.5852953784780035</v>
      </c>
      <c r="R168" s="12">
        <f t="shared" si="19"/>
        <v>0.47370034936199679</v>
      </c>
      <c r="S168" s="16">
        <f t="shared" si="20"/>
        <v>845.10873717618779</v>
      </c>
      <c r="T168" s="65" t="s">
        <v>489</v>
      </c>
    </row>
    <row r="169" spans="1:29" x14ac:dyDescent="0.25">
      <c r="A169" s="40" t="s">
        <v>91</v>
      </c>
      <c r="B169" s="44" t="s">
        <v>309</v>
      </c>
      <c r="C169" s="53" t="s">
        <v>310</v>
      </c>
      <c r="D169" s="12">
        <f t="shared" si="22"/>
        <v>3.9269663228999994</v>
      </c>
      <c r="E169" s="12">
        <v>0</v>
      </c>
      <c r="F169" s="12">
        <f t="shared" si="23"/>
        <v>3.9269663228999994</v>
      </c>
      <c r="G169" s="12">
        <f t="shared" si="21"/>
        <v>3.9269663228999994</v>
      </c>
      <c r="H169" s="12">
        <f t="shared" si="18"/>
        <v>0.34897217392011498</v>
      </c>
      <c r="I169" s="12">
        <v>0.30509908049999956</v>
      </c>
      <c r="J169" s="12">
        <v>3.14556E-2</v>
      </c>
      <c r="K169" s="12">
        <v>3.6218672424</v>
      </c>
      <c r="L169" s="12">
        <v>0.20925772392011499</v>
      </c>
      <c r="M169" s="12">
        <v>0</v>
      </c>
      <c r="N169" s="18">
        <v>0.10825884999999999</v>
      </c>
      <c r="O169" s="12">
        <v>0</v>
      </c>
      <c r="P169" s="62" t="s">
        <v>485</v>
      </c>
      <c r="Q169" s="12">
        <f>F169-H169</f>
        <v>3.5779941489798843</v>
      </c>
      <c r="R169" s="12">
        <f t="shared" si="19"/>
        <v>-3.5779941489798843</v>
      </c>
      <c r="S169" s="16">
        <f t="shared" si="20"/>
        <v>-91.113441134315494</v>
      </c>
      <c r="T169" s="65" t="s">
        <v>520</v>
      </c>
    </row>
    <row r="170" spans="1:29" x14ac:dyDescent="0.25">
      <c r="A170" s="40" t="s">
        <v>91</v>
      </c>
      <c r="B170" s="44" t="s">
        <v>311</v>
      </c>
      <c r="C170" s="53" t="s">
        <v>312</v>
      </c>
      <c r="D170" s="12">
        <f t="shared" si="22"/>
        <v>5.9637169271399992</v>
      </c>
      <c r="E170" s="12">
        <v>0</v>
      </c>
      <c r="F170" s="12">
        <f t="shared" si="23"/>
        <v>5.9637169271399992</v>
      </c>
      <c r="G170" s="12">
        <f t="shared" si="21"/>
        <v>5.9637169271399992</v>
      </c>
      <c r="H170" s="12">
        <f t="shared" si="18"/>
        <v>0.34096508338396647</v>
      </c>
      <c r="I170" s="12">
        <v>0.42535208634000049</v>
      </c>
      <c r="J170" s="12">
        <v>3.2973599999999999E-2</v>
      </c>
      <c r="K170" s="12">
        <v>0</v>
      </c>
      <c r="L170" s="12">
        <v>0.30299148338396648</v>
      </c>
      <c r="M170" s="12">
        <v>5.538364840799999</v>
      </c>
      <c r="N170" s="18">
        <v>5.0000000000000001E-3</v>
      </c>
      <c r="O170" s="12">
        <v>0</v>
      </c>
      <c r="P170" s="62" t="s">
        <v>485</v>
      </c>
      <c r="Q170" s="12">
        <f>F170-H170</f>
        <v>5.6227518437560331</v>
      </c>
      <c r="R170" s="12">
        <f t="shared" si="19"/>
        <v>-5.6227518437560331</v>
      </c>
      <c r="S170" s="16">
        <f t="shared" si="20"/>
        <v>-94.282674923212994</v>
      </c>
      <c r="T170" s="65" t="s">
        <v>520</v>
      </c>
    </row>
    <row r="171" spans="1:29" x14ac:dyDescent="0.25">
      <c r="A171" s="40" t="s">
        <v>91</v>
      </c>
      <c r="B171" s="44" t="s">
        <v>313</v>
      </c>
      <c r="C171" s="53" t="s">
        <v>314</v>
      </c>
      <c r="D171" s="12">
        <f t="shared" si="22"/>
        <v>0.51644471388000002</v>
      </c>
      <c r="E171" s="12">
        <v>0</v>
      </c>
      <c r="F171" s="12">
        <f t="shared" si="23"/>
        <v>0.51644471388000002</v>
      </c>
      <c r="G171" s="12">
        <f t="shared" si="21"/>
        <v>0.51644471388000002</v>
      </c>
      <c r="H171" s="12">
        <f t="shared" si="18"/>
        <v>0.38391733693346186</v>
      </c>
      <c r="I171" s="12">
        <v>8.1432615480000012E-2</v>
      </c>
      <c r="J171" s="12">
        <v>3.2665199999999998E-2</v>
      </c>
      <c r="K171" s="12">
        <v>0</v>
      </c>
      <c r="L171" s="12">
        <v>8.8500193754352405E-2</v>
      </c>
      <c r="M171" s="12">
        <v>0.43501209839999999</v>
      </c>
      <c r="N171" s="18">
        <v>0.26275194317910944</v>
      </c>
      <c r="O171" s="12">
        <v>0</v>
      </c>
      <c r="P171" s="62" t="s">
        <v>485</v>
      </c>
      <c r="Q171" s="12">
        <f>F171-H171</f>
        <v>0.13252737694653816</v>
      </c>
      <c r="R171" s="12">
        <f t="shared" si="19"/>
        <v>-0.13252737694653816</v>
      </c>
      <c r="S171" s="16">
        <f t="shared" si="20"/>
        <v>-25.661483869371523</v>
      </c>
      <c r="T171" s="65" t="s">
        <v>520</v>
      </c>
    </row>
    <row r="172" spans="1:29" x14ac:dyDescent="0.25">
      <c r="A172" s="40" t="s">
        <v>91</v>
      </c>
      <c r="B172" s="44" t="s">
        <v>315</v>
      </c>
      <c r="C172" s="53" t="s">
        <v>316</v>
      </c>
      <c r="D172" s="12">
        <f t="shared" si="22"/>
        <v>3.3716133830999993</v>
      </c>
      <c r="E172" s="12">
        <v>0</v>
      </c>
      <c r="F172" s="12">
        <f t="shared" si="23"/>
        <v>3.3716133830999993</v>
      </c>
      <c r="G172" s="12">
        <f t="shared" si="21"/>
        <v>3.3716133830999993</v>
      </c>
      <c r="H172" s="12">
        <f t="shared" si="18"/>
        <v>0.21530855659257894</v>
      </c>
      <c r="I172" s="12">
        <v>0.29442086309999999</v>
      </c>
      <c r="J172" s="12">
        <v>3.2554800000000002E-2</v>
      </c>
      <c r="K172" s="12">
        <v>3.0771925199999992</v>
      </c>
      <c r="L172" s="12">
        <v>0.17775375659257894</v>
      </c>
      <c r="M172" s="12">
        <v>0</v>
      </c>
      <c r="N172" s="18">
        <v>5.0000000000000001E-3</v>
      </c>
      <c r="O172" s="12">
        <v>0</v>
      </c>
      <c r="P172" s="62" t="s">
        <v>485</v>
      </c>
      <c r="Q172" s="12">
        <f>F172-H172</f>
        <v>3.1563048265074203</v>
      </c>
      <c r="R172" s="12">
        <f t="shared" si="19"/>
        <v>-3.1563048265074203</v>
      </c>
      <c r="S172" s="16">
        <f t="shared" si="20"/>
        <v>-93.614079310759664</v>
      </c>
      <c r="T172" s="65" t="s">
        <v>520</v>
      </c>
    </row>
    <row r="173" spans="1:29" x14ac:dyDescent="0.25">
      <c r="A173" s="40" t="s">
        <v>91</v>
      </c>
      <c r="B173" s="44" t="s">
        <v>317</v>
      </c>
      <c r="C173" s="53" t="s">
        <v>318</v>
      </c>
      <c r="D173" s="12">
        <f t="shared" si="22"/>
        <v>2.7660680882399991</v>
      </c>
      <c r="E173" s="12">
        <v>0</v>
      </c>
      <c r="F173" s="12">
        <f t="shared" si="23"/>
        <v>2.7660680882399991</v>
      </c>
      <c r="G173" s="12">
        <f t="shared" si="21"/>
        <v>2.7660680882399991</v>
      </c>
      <c r="H173" s="12">
        <f t="shared" si="18"/>
        <v>0.18382310139341415</v>
      </c>
      <c r="I173" s="12">
        <v>0.25481143703999959</v>
      </c>
      <c r="J173" s="12">
        <v>4.0152E-2</v>
      </c>
      <c r="K173" s="12">
        <v>0</v>
      </c>
      <c r="L173" s="12">
        <v>0.14367110139341416</v>
      </c>
      <c r="M173" s="12">
        <v>0</v>
      </c>
      <c r="N173" s="18">
        <v>0</v>
      </c>
      <c r="O173" s="12">
        <v>2.5112566511999996</v>
      </c>
      <c r="P173" s="62" t="s">
        <v>485</v>
      </c>
      <c r="Q173" s="12">
        <f>F173-H173</f>
        <v>2.5822449868465851</v>
      </c>
      <c r="R173" s="12">
        <f t="shared" si="19"/>
        <v>-7.0988335646585438E-2</v>
      </c>
      <c r="S173" s="16">
        <f t="shared" si="20"/>
        <v>-27.859163808036556</v>
      </c>
      <c r="T173" s="65" t="s">
        <v>489</v>
      </c>
    </row>
    <row r="174" spans="1:29" x14ac:dyDescent="0.25">
      <c r="A174" s="40" t="s">
        <v>91</v>
      </c>
      <c r="B174" s="44" t="s">
        <v>319</v>
      </c>
      <c r="C174" s="53" t="s">
        <v>320</v>
      </c>
      <c r="D174" s="12">
        <f t="shared" si="22"/>
        <v>2.52745208772</v>
      </c>
      <c r="E174" s="12">
        <v>0</v>
      </c>
      <c r="F174" s="12">
        <f t="shared" si="23"/>
        <v>2.52745208772</v>
      </c>
      <c r="G174" s="12">
        <f t="shared" si="21"/>
        <v>2.52745208772</v>
      </c>
      <c r="H174" s="12">
        <f t="shared" si="18"/>
        <v>0.12655127111638803</v>
      </c>
      <c r="I174" s="12">
        <v>0.24375285491999996</v>
      </c>
      <c r="J174" s="12">
        <v>9.5999999999999992E-3</v>
      </c>
      <c r="K174" s="12">
        <v>0</v>
      </c>
      <c r="L174" s="12">
        <v>0.11695127111638803</v>
      </c>
      <c r="M174" s="12">
        <v>0</v>
      </c>
      <c r="N174" s="18">
        <v>0</v>
      </c>
      <c r="O174" s="12">
        <v>2.2836992328000001</v>
      </c>
      <c r="P174" s="62" t="s">
        <v>485</v>
      </c>
      <c r="Q174" s="12">
        <f>F174-H174</f>
        <v>2.4009008166036119</v>
      </c>
      <c r="R174" s="12">
        <f t="shared" si="19"/>
        <v>-0.11720158380361193</v>
      </c>
      <c r="S174" s="16">
        <f t="shared" si="20"/>
        <v>-48.082137885965551</v>
      </c>
      <c r="T174" s="65" t="s">
        <v>489</v>
      </c>
    </row>
    <row r="175" spans="1:29" ht="25.5" x14ac:dyDescent="0.25">
      <c r="A175" s="40" t="s">
        <v>91</v>
      </c>
      <c r="B175" s="44" t="s">
        <v>93</v>
      </c>
      <c r="C175" s="53" t="s">
        <v>94</v>
      </c>
      <c r="D175" s="12">
        <f t="shared" si="22"/>
        <v>9.5034804599999987</v>
      </c>
      <c r="E175" s="12">
        <v>0</v>
      </c>
      <c r="F175" s="12">
        <f t="shared" si="23"/>
        <v>9.5034804599999987</v>
      </c>
      <c r="G175" s="12">
        <f t="shared" si="21"/>
        <v>9.5034804599999987</v>
      </c>
      <c r="H175" s="12">
        <f t="shared" si="18"/>
        <v>4.8981882610138943</v>
      </c>
      <c r="I175" s="12">
        <v>0.42807005999999997</v>
      </c>
      <c r="J175" s="12">
        <v>0.248750004</v>
      </c>
      <c r="K175" s="12">
        <v>0</v>
      </c>
      <c r="L175" s="12">
        <v>0.87359075583601331</v>
      </c>
      <c r="M175" s="12">
        <v>9.0754103999999991</v>
      </c>
      <c r="N175" s="18">
        <v>3.7758475011778811</v>
      </c>
      <c r="O175" s="12">
        <v>0</v>
      </c>
      <c r="P175" s="62" t="s">
        <v>485</v>
      </c>
      <c r="Q175" s="12">
        <f>F175-H175</f>
        <v>4.6052921989861044</v>
      </c>
      <c r="R175" s="12">
        <f t="shared" si="19"/>
        <v>-4.6052921989861044</v>
      </c>
      <c r="S175" s="16">
        <f t="shared" si="20"/>
        <v>-48.459006343725406</v>
      </c>
      <c r="T175" s="68" t="s">
        <v>490</v>
      </c>
    </row>
    <row r="176" spans="1:29" ht="25.5" x14ac:dyDescent="0.25">
      <c r="A176" s="40" t="s">
        <v>91</v>
      </c>
      <c r="B176" s="44" t="s">
        <v>95</v>
      </c>
      <c r="C176" s="53" t="s">
        <v>96</v>
      </c>
      <c r="D176" s="12">
        <f t="shared" si="22"/>
        <v>2.38796016</v>
      </c>
      <c r="E176" s="12">
        <v>0</v>
      </c>
      <c r="F176" s="12">
        <f t="shared" si="23"/>
        <v>2.38796016</v>
      </c>
      <c r="G176" s="12">
        <f t="shared" si="21"/>
        <v>2.38796016</v>
      </c>
      <c r="H176" s="12">
        <f t="shared" si="18"/>
        <v>1.0750570692508763</v>
      </c>
      <c r="I176" s="12">
        <v>0.17711736</v>
      </c>
      <c r="J176" s="12">
        <v>0.169149996</v>
      </c>
      <c r="K176" s="12">
        <v>0</v>
      </c>
      <c r="L176" s="12">
        <v>0.21269512764292206</v>
      </c>
      <c r="M176" s="12">
        <v>2.2108428</v>
      </c>
      <c r="N176" s="18">
        <v>0.69321194560795418</v>
      </c>
      <c r="O176" s="12">
        <v>0</v>
      </c>
      <c r="P176" s="62" t="s">
        <v>485</v>
      </c>
      <c r="Q176" s="12">
        <f>F176-H176</f>
        <v>1.3129030907491237</v>
      </c>
      <c r="R176" s="12">
        <f t="shared" si="19"/>
        <v>-1.3129030907491237</v>
      </c>
      <c r="S176" s="16">
        <f t="shared" si="20"/>
        <v>-54.980108660988869</v>
      </c>
      <c r="T176" s="68" t="s">
        <v>490</v>
      </c>
    </row>
    <row r="177" spans="1:20" ht="51" x14ac:dyDescent="0.25">
      <c r="A177" s="40" t="s">
        <v>91</v>
      </c>
      <c r="B177" s="44" t="s">
        <v>321</v>
      </c>
      <c r="C177" s="53" t="s">
        <v>322</v>
      </c>
      <c r="D177" s="12">
        <f t="shared" si="22"/>
        <v>7.856618690856001</v>
      </c>
      <c r="E177" s="12">
        <v>0</v>
      </c>
      <c r="F177" s="12">
        <f t="shared" si="23"/>
        <v>7.856618690856001</v>
      </c>
      <c r="G177" s="12">
        <f t="shared" si="21"/>
        <v>7.856618690856001</v>
      </c>
      <c r="H177" s="12">
        <f t="shared" si="18"/>
        <v>4.9142784199999996</v>
      </c>
      <c r="I177" s="12">
        <v>0.24644592516</v>
      </c>
      <c r="J177" s="12">
        <v>1.2E-2</v>
      </c>
      <c r="K177" s="12">
        <v>0</v>
      </c>
      <c r="L177" s="12">
        <v>4.90227842</v>
      </c>
      <c r="M177" s="12">
        <v>7.6101727656960012</v>
      </c>
      <c r="N177" s="18">
        <v>0</v>
      </c>
      <c r="O177" s="12">
        <v>0</v>
      </c>
      <c r="P177" s="62" t="s">
        <v>485</v>
      </c>
      <c r="Q177" s="12">
        <f>F177-H177</f>
        <v>2.9423402708560014</v>
      </c>
      <c r="R177" s="12">
        <f t="shared" si="19"/>
        <v>-2.9423402708560014</v>
      </c>
      <c r="S177" s="16">
        <f t="shared" si="20"/>
        <v>-37.450465481804173</v>
      </c>
      <c r="T177" s="65" t="s">
        <v>520</v>
      </c>
    </row>
    <row r="178" spans="1:20" ht="25.5" x14ac:dyDescent="0.25">
      <c r="A178" s="40" t="s">
        <v>91</v>
      </c>
      <c r="B178" s="44" t="s">
        <v>323</v>
      </c>
      <c r="C178" s="53" t="s">
        <v>324</v>
      </c>
      <c r="D178" s="12">
        <f t="shared" si="22"/>
        <v>4.2037509016800012</v>
      </c>
      <c r="E178" s="12">
        <v>0</v>
      </c>
      <c r="F178" s="12">
        <f t="shared" si="23"/>
        <v>4.2037509016800012</v>
      </c>
      <c r="G178" s="12">
        <f t="shared" si="21"/>
        <v>4.2037509016800012</v>
      </c>
      <c r="H178" s="12">
        <f t="shared" si="18"/>
        <v>0.23108587983620987</v>
      </c>
      <c r="I178" s="12">
        <v>0.34482854088000003</v>
      </c>
      <c r="J178" s="12">
        <v>0</v>
      </c>
      <c r="K178" s="12">
        <v>0</v>
      </c>
      <c r="L178" s="12">
        <v>0.20862587983620987</v>
      </c>
      <c r="M178" s="12">
        <v>3.8589223608000007</v>
      </c>
      <c r="N178" s="18">
        <v>2.2460000000000001E-2</v>
      </c>
      <c r="O178" s="12">
        <v>0</v>
      </c>
      <c r="P178" s="62" t="s">
        <v>485</v>
      </c>
      <c r="Q178" s="12">
        <f>F178-H178</f>
        <v>3.9726650218437913</v>
      </c>
      <c r="R178" s="12">
        <f t="shared" si="19"/>
        <v>-3.9726650218437913</v>
      </c>
      <c r="S178" s="16">
        <f t="shared" si="20"/>
        <v>-94.502864578777547</v>
      </c>
      <c r="T178" s="65" t="s">
        <v>520</v>
      </c>
    </row>
    <row r="179" spans="1:20" ht="25.5" x14ac:dyDescent="0.25">
      <c r="A179" s="40" t="s">
        <v>91</v>
      </c>
      <c r="B179" s="44" t="s">
        <v>325</v>
      </c>
      <c r="C179" s="53" t="s">
        <v>326</v>
      </c>
      <c r="D179" s="12">
        <f t="shared" si="22"/>
        <v>2.8764952200000002</v>
      </c>
      <c r="E179" s="12">
        <v>0</v>
      </c>
      <c r="F179" s="12">
        <f t="shared" si="23"/>
        <v>2.8764952200000002</v>
      </c>
      <c r="G179" s="12">
        <f t="shared" si="21"/>
        <v>2.8764952200000002</v>
      </c>
      <c r="H179" s="12">
        <f t="shared" si="18"/>
        <v>1.0076985060568828</v>
      </c>
      <c r="I179" s="12">
        <v>0.27960605999999999</v>
      </c>
      <c r="J179" s="12">
        <v>9.5999999999999992E-3</v>
      </c>
      <c r="K179" s="12">
        <v>0</v>
      </c>
      <c r="L179" s="12">
        <v>0.54519328649216869</v>
      </c>
      <c r="M179" s="12">
        <v>2.5968891600000004</v>
      </c>
      <c r="N179" s="18">
        <v>0.45290521956471402</v>
      </c>
      <c r="O179" s="12">
        <v>0</v>
      </c>
      <c r="P179" s="62" t="s">
        <v>485</v>
      </c>
      <c r="Q179" s="12">
        <f>F179-H179</f>
        <v>1.8687967139431174</v>
      </c>
      <c r="R179" s="12">
        <f t="shared" si="19"/>
        <v>-1.8687967139431174</v>
      </c>
      <c r="S179" s="16">
        <f t="shared" si="20"/>
        <v>-64.967836586327337</v>
      </c>
      <c r="T179" s="65" t="s">
        <v>520</v>
      </c>
    </row>
    <row r="180" spans="1:20" ht="25.5" x14ac:dyDescent="0.25">
      <c r="A180" s="40" t="s">
        <v>91</v>
      </c>
      <c r="B180" s="44" t="s">
        <v>327</v>
      </c>
      <c r="C180" s="53" t="s">
        <v>328</v>
      </c>
      <c r="D180" s="12">
        <f t="shared" si="22"/>
        <v>7.1198202038399998</v>
      </c>
      <c r="E180" s="12">
        <v>0</v>
      </c>
      <c r="F180" s="12">
        <f t="shared" si="23"/>
        <v>7.1198202038399998</v>
      </c>
      <c r="G180" s="12">
        <f t="shared" si="21"/>
        <v>7.1198202038399998</v>
      </c>
      <c r="H180" s="12">
        <f t="shared" si="18"/>
        <v>0.92078959080208711</v>
      </c>
      <c r="I180" s="12">
        <v>0.55249385184000011</v>
      </c>
      <c r="J180" s="12">
        <v>5.5121999999999992E-3</v>
      </c>
      <c r="K180" s="12">
        <v>0</v>
      </c>
      <c r="L180" s="12">
        <v>0.91527739080208714</v>
      </c>
      <c r="M180" s="12">
        <v>0</v>
      </c>
      <c r="N180" s="18">
        <v>0</v>
      </c>
      <c r="O180" s="12">
        <v>6.5673263519999994</v>
      </c>
      <c r="P180" s="62" t="s">
        <v>485</v>
      </c>
      <c r="Q180" s="12">
        <f>F180-H180</f>
        <v>6.1990306130379125</v>
      </c>
      <c r="R180" s="12">
        <f t="shared" si="19"/>
        <v>0.368295738962087</v>
      </c>
      <c r="S180" s="16">
        <f t="shared" si="20"/>
        <v>66.660604047544041</v>
      </c>
      <c r="T180" s="65" t="s">
        <v>489</v>
      </c>
    </row>
    <row r="181" spans="1:20" x14ac:dyDescent="0.25">
      <c r="A181" s="40" t="s">
        <v>91</v>
      </c>
      <c r="B181" s="44" t="s">
        <v>329</v>
      </c>
      <c r="C181" s="53" t="s">
        <v>330</v>
      </c>
      <c r="D181" s="12">
        <f t="shared" si="22"/>
        <v>0.98353353012</v>
      </c>
      <c r="E181" s="12">
        <v>0</v>
      </c>
      <c r="F181" s="12">
        <f t="shared" si="23"/>
        <v>0.98353353012</v>
      </c>
      <c r="G181" s="12">
        <f t="shared" si="21"/>
        <v>0.98353353012</v>
      </c>
      <c r="H181" s="12">
        <f t="shared" si="18"/>
        <v>0.45717492368977158</v>
      </c>
      <c r="I181" s="12">
        <v>0</v>
      </c>
      <c r="J181" s="12">
        <v>0</v>
      </c>
      <c r="K181" s="12">
        <v>0.32784451003999998</v>
      </c>
      <c r="L181" s="12">
        <v>0.21550416022676397</v>
      </c>
      <c r="M181" s="12">
        <v>0.32784451003999998</v>
      </c>
      <c r="N181" s="18">
        <v>0.24167076346300762</v>
      </c>
      <c r="O181" s="12">
        <v>0.32784451004000004</v>
      </c>
      <c r="P181" s="62" t="s">
        <v>485</v>
      </c>
      <c r="Q181" s="12">
        <f>F181-H181</f>
        <v>0.52635860643022836</v>
      </c>
      <c r="R181" s="12">
        <f t="shared" si="19"/>
        <v>-0.19851409639022838</v>
      </c>
      <c r="S181" s="16">
        <f t="shared" si="20"/>
        <v>-30.275647496126723</v>
      </c>
      <c r="T181" s="65" t="s">
        <v>489</v>
      </c>
    </row>
    <row r="182" spans="1:20" ht="25.5" x14ac:dyDescent="0.25">
      <c r="A182" s="40" t="s">
        <v>91</v>
      </c>
      <c r="B182" s="44" t="s">
        <v>97</v>
      </c>
      <c r="C182" s="52" t="s">
        <v>98</v>
      </c>
      <c r="D182" s="12">
        <f t="shared" si="22"/>
        <v>3.4176457899999999</v>
      </c>
      <c r="E182" s="12">
        <v>0</v>
      </c>
      <c r="F182" s="12">
        <f t="shared" si="23"/>
        <v>3.4176457899999999</v>
      </c>
      <c r="G182" s="12">
        <f t="shared" si="21"/>
        <v>3.4176457899999999</v>
      </c>
      <c r="H182" s="12">
        <f t="shared" si="18"/>
        <v>1.0039762532454919</v>
      </c>
      <c r="I182" s="12">
        <v>0.30171499000000002</v>
      </c>
      <c r="J182" s="12">
        <v>0.17909999999999998</v>
      </c>
      <c r="K182" s="12">
        <v>0</v>
      </c>
      <c r="L182" s="12">
        <v>5.0944949454763966E-2</v>
      </c>
      <c r="M182" s="12">
        <v>3.1159307999999997</v>
      </c>
      <c r="N182" s="18">
        <v>0.77393130379072805</v>
      </c>
      <c r="O182" s="12">
        <v>0</v>
      </c>
      <c r="P182" s="62" t="s">
        <v>485</v>
      </c>
      <c r="Q182" s="12">
        <f>F182-H182</f>
        <v>2.413669536754508</v>
      </c>
      <c r="R182" s="12">
        <f t="shared" si="19"/>
        <v>-2.413669536754508</v>
      </c>
      <c r="S182" s="16">
        <f t="shared" si="20"/>
        <v>-70.62374760476591</v>
      </c>
      <c r="T182" s="68" t="s">
        <v>490</v>
      </c>
    </row>
    <row r="183" spans="1:20" ht="25.5" x14ac:dyDescent="0.25">
      <c r="A183" s="40" t="s">
        <v>91</v>
      </c>
      <c r="B183" s="44" t="s">
        <v>99</v>
      </c>
      <c r="C183" s="52" t="s">
        <v>100</v>
      </c>
      <c r="D183" s="12">
        <f t="shared" si="22"/>
        <v>5.2411101600000007</v>
      </c>
      <c r="E183" s="12">
        <v>0</v>
      </c>
      <c r="F183" s="12">
        <f t="shared" si="23"/>
        <v>5.2411101600000007</v>
      </c>
      <c r="G183" s="12">
        <f t="shared" si="21"/>
        <v>5.2411101600000007</v>
      </c>
      <c r="H183" s="12">
        <f t="shared" si="18"/>
        <v>3.572925407322586</v>
      </c>
      <c r="I183" s="12">
        <v>5.2564560000000003E-2</v>
      </c>
      <c r="J183" s="12">
        <v>0</v>
      </c>
      <c r="K183" s="12">
        <v>5.1885456000000003</v>
      </c>
      <c r="L183" s="12">
        <v>0.57946049732258564</v>
      </c>
      <c r="M183" s="12">
        <v>0</v>
      </c>
      <c r="N183" s="18">
        <v>2.9934649100000001</v>
      </c>
      <c r="O183" s="12">
        <v>0</v>
      </c>
      <c r="P183" s="62" t="s">
        <v>485</v>
      </c>
      <c r="Q183" s="12">
        <f>F183-H183</f>
        <v>1.6681847526774147</v>
      </c>
      <c r="R183" s="12">
        <f t="shared" si="19"/>
        <v>-1.6681847526774147</v>
      </c>
      <c r="S183" s="16">
        <f t="shared" si="20"/>
        <v>-31.828843541754793</v>
      </c>
      <c r="T183" s="68" t="s">
        <v>490</v>
      </c>
    </row>
    <row r="184" spans="1:20" ht="25.5" x14ac:dyDescent="0.25">
      <c r="A184" s="40" t="s">
        <v>91</v>
      </c>
      <c r="B184" s="44" t="s">
        <v>331</v>
      </c>
      <c r="C184" s="52" t="s">
        <v>101</v>
      </c>
      <c r="D184" s="12">
        <f t="shared" si="22"/>
        <v>11.717732796000002</v>
      </c>
      <c r="E184" s="12">
        <v>0</v>
      </c>
      <c r="F184" s="12">
        <f t="shared" si="23"/>
        <v>11.717732796000002</v>
      </c>
      <c r="G184" s="12">
        <f t="shared" si="21"/>
        <v>11.717732796000002</v>
      </c>
      <c r="H184" s="12">
        <f t="shared" si="18"/>
        <v>2.1268404557614251</v>
      </c>
      <c r="I184" s="12">
        <v>0.54723519600000003</v>
      </c>
      <c r="J184" s="12">
        <v>2.4761760000000005E-3</v>
      </c>
      <c r="K184" s="12">
        <v>11.170497600000001</v>
      </c>
      <c r="L184" s="12">
        <v>2.1243642797614251</v>
      </c>
      <c r="M184" s="12">
        <v>0</v>
      </c>
      <c r="N184" s="18">
        <v>0</v>
      </c>
      <c r="O184" s="12">
        <v>0</v>
      </c>
      <c r="P184" s="62" t="s">
        <v>485</v>
      </c>
      <c r="Q184" s="12">
        <f>F184-H184</f>
        <v>9.5908923402385771</v>
      </c>
      <c r="R184" s="12">
        <f t="shared" si="19"/>
        <v>-9.5908923402385771</v>
      </c>
      <c r="S184" s="16">
        <f t="shared" si="20"/>
        <v>-81.849385945313159</v>
      </c>
      <c r="T184" s="68" t="s">
        <v>490</v>
      </c>
    </row>
    <row r="185" spans="1:20" x14ac:dyDescent="0.25">
      <c r="A185" s="40" t="s">
        <v>91</v>
      </c>
      <c r="B185" s="44" t="s">
        <v>429</v>
      </c>
      <c r="C185" s="52" t="s">
        <v>426</v>
      </c>
      <c r="D185" s="12">
        <f t="shared" si="22"/>
        <v>0</v>
      </c>
      <c r="E185" s="12">
        <v>0</v>
      </c>
      <c r="F185" s="12">
        <f t="shared" si="23"/>
        <v>0</v>
      </c>
      <c r="G185" s="12">
        <f t="shared" si="21"/>
        <v>0</v>
      </c>
      <c r="H185" s="12">
        <f t="shared" si="18"/>
        <v>3.2507999999999995E-2</v>
      </c>
      <c r="I185" s="12">
        <v>0</v>
      </c>
      <c r="J185" s="12">
        <v>3.2507999999999995E-2</v>
      </c>
      <c r="K185" s="12">
        <v>0</v>
      </c>
      <c r="L185" s="12">
        <v>0</v>
      </c>
      <c r="M185" s="12">
        <v>0</v>
      </c>
      <c r="N185" s="18">
        <v>0</v>
      </c>
      <c r="O185" s="12">
        <v>0</v>
      </c>
      <c r="P185" s="62" t="s">
        <v>485</v>
      </c>
      <c r="Q185" s="12">
        <f>F185-H185</f>
        <v>-3.2507999999999995E-2</v>
      </c>
      <c r="R185" s="12">
        <f t="shared" si="19"/>
        <v>3.2507999999999995E-2</v>
      </c>
      <c r="S185" s="16">
        <v>100</v>
      </c>
      <c r="T185" s="69" t="s">
        <v>494</v>
      </c>
    </row>
    <row r="186" spans="1:20" x14ac:dyDescent="0.25">
      <c r="A186" s="40" t="s">
        <v>91</v>
      </c>
      <c r="B186" s="44" t="s">
        <v>428</v>
      </c>
      <c r="C186" s="52" t="s">
        <v>427</v>
      </c>
      <c r="D186" s="12">
        <f t="shared" si="22"/>
        <v>0</v>
      </c>
      <c r="E186" s="12">
        <v>0</v>
      </c>
      <c r="F186" s="12">
        <f t="shared" si="23"/>
        <v>0</v>
      </c>
      <c r="G186" s="12">
        <f t="shared" si="21"/>
        <v>0</v>
      </c>
      <c r="H186" s="12">
        <f t="shared" si="18"/>
        <v>3.41616E-2</v>
      </c>
      <c r="I186" s="12">
        <v>0</v>
      </c>
      <c r="J186" s="12">
        <v>3.41616E-2</v>
      </c>
      <c r="K186" s="12">
        <v>0</v>
      </c>
      <c r="L186" s="12">
        <v>0</v>
      </c>
      <c r="M186" s="12">
        <v>0</v>
      </c>
      <c r="N186" s="18">
        <v>0</v>
      </c>
      <c r="O186" s="12">
        <v>0</v>
      </c>
      <c r="P186" s="62" t="s">
        <v>485</v>
      </c>
      <c r="Q186" s="12">
        <f>F186-H186</f>
        <v>-3.41616E-2</v>
      </c>
      <c r="R186" s="12">
        <f t="shared" si="19"/>
        <v>3.41616E-2</v>
      </c>
      <c r="S186" s="16">
        <v>100</v>
      </c>
      <c r="T186" s="69" t="s">
        <v>494</v>
      </c>
    </row>
    <row r="187" spans="1:20" ht="25.5" x14ac:dyDescent="0.25">
      <c r="A187" s="40" t="s">
        <v>91</v>
      </c>
      <c r="B187" s="44" t="s">
        <v>448</v>
      </c>
      <c r="C187" s="52" t="s">
        <v>449</v>
      </c>
      <c r="D187" s="12">
        <f t="shared" si="22"/>
        <v>0</v>
      </c>
      <c r="E187" s="12">
        <v>0</v>
      </c>
      <c r="F187" s="12">
        <f t="shared" si="23"/>
        <v>0</v>
      </c>
      <c r="G187" s="12">
        <f t="shared" si="21"/>
        <v>0</v>
      </c>
      <c r="H187" s="12">
        <f t="shared" si="18"/>
        <v>0.80355785999999951</v>
      </c>
      <c r="I187" s="12">
        <v>0</v>
      </c>
      <c r="J187" s="12">
        <v>0</v>
      </c>
      <c r="K187" s="12">
        <v>0</v>
      </c>
      <c r="L187" s="12">
        <v>0.80355785999999951</v>
      </c>
      <c r="M187" s="12">
        <v>0</v>
      </c>
      <c r="N187" s="18">
        <v>0</v>
      </c>
      <c r="O187" s="12">
        <v>0</v>
      </c>
      <c r="P187" s="62" t="s">
        <v>485</v>
      </c>
      <c r="Q187" s="12">
        <f>F187-H187</f>
        <v>-0.80355785999999951</v>
      </c>
      <c r="R187" s="12">
        <f t="shared" si="19"/>
        <v>0.80355785999999951</v>
      </c>
      <c r="S187" s="16">
        <v>100</v>
      </c>
      <c r="T187" s="69" t="s">
        <v>494</v>
      </c>
    </row>
    <row r="188" spans="1:20" ht="25.5" x14ac:dyDescent="0.25">
      <c r="A188" s="47" t="s">
        <v>91</v>
      </c>
      <c r="B188" s="44" t="s">
        <v>373</v>
      </c>
      <c r="C188" s="52" t="s">
        <v>374</v>
      </c>
      <c r="D188" s="12">
        <f t="shared" si="22"/>
        <v>0</v>
      </c>
      <c r="E188" s="12">
        <v>0</v>
      </c>
      <c r="F188" s="12">
        <f t="shared" si="23"/>
        <v>0</v>
      </c>
      <c r="G188" s="12">
        <f t="shared" si="21"/>
        <v>0</v>
      </c>
      <c r="H188" s="12">
        <f t="shared" si="18"/>
        <v>2.1789599999999999E-2</v>
      </c>
      <c r="I188" s="12">
        <v>0</v>
      </c>
      <c r="J188" s="12">
        <v>2.1789599999999999E-2</v>
      </c>
      <c r="K188" s="12">
        <v>0</v>
      </c>
      <c r="L188" s="12">
        <v>0</v>
      </c>
      <c r="M188" s="12">
        <v>0</v>
      </c>
      <c r="N188" s="18">
        <v>0</v>
      </c>
      <c r="O188" s="12">
        <v>0</v>
      </c>
      <c r="P188" s="62" t="s">
        <v>485</v>
      </c>
      <c r="Q188" s="12">
        <f>F188-H188</f>
        <v>-2.1789599999999999E-2</v>
      </c>
      <c r="R188" s="12">
        <f t="shared" si="19"/>
        <v>2.1789599999999999E-2</v>
      </c>
      <c r="S188" s="16">
        <v>100</v>
      </c>
      <c r="T188" s="68" t="s">
        <v>491</v>
      </c>
    </row>
    <row r="189" spans="1:20" ht="26.25" x14ac:dyDescent="0.25">
      <c r="A189" s="47" t="s">
        <v>91</v>
      </c>
      <c r="B189" s="51" t="s">
        <v>375</v>
      </c>
      <c r="C189" s="52" t="s">
        <v>376</v>
      </c>
      <c r="D189" s="12">
        <f t="shared" si="22"/>
        <v>0</v>
      </c>
      <c r="E189" s="12">
        <v>0</v>
      </c>
      <c r="F189" s="12">
        <f t="shared" si="23"/>
        <v>0</v>
      </c>
      <c r="G189" s="12">
        <f t="shared" si="21"/>
        <v>0</v>
      </c>
      <c r="H189" s="12">
        <f t="shared" si="18"/>
        <v>0</v>
      </c>
      <c r="I189" s="12">
        <v>0</v>
      </c>
      <c r="J189" s="12">
        <v>3.109512E-2</v>
      </c>
      <c r="K189" s="12">
        <v>0</v>
      </c>
      <c r="L189" s="12">
        <v>-3.109512E-2</v>
      </c>
      <c r="M189" s="12">
        <v>0</v>
      </c>
      <c r="N189" s="18">
        <v>0</v>
      </c>
      <c r="O189" s="12">
        <v>0</v>
      </c>
      <c r="P189" s="62" t="s">
        <v>485</v>
      </c>
      <c r="Q189" s="12">
        <f>F189-H189</f>
        <v>0</v>
      </c>
      <c r="R189" s="12">
        <f t="shared" si="19"/>
        <v>0</v>
      </c>
      <c r="S189" s="16">
        <v>0</v>
      </c>
      <c r="T189" s="65" t="s">
        <v>485</v>
      </c>
    </row>
    <row r="190" spans="1:20" ht="26.25" x14ac:dyDescent="0.25">
      <c r="A190" s="47" t="s">
        <v>91</v>
      </c>
      <c r="B190" s="51" t="s">
        <v>377</v>
      </c>
      <c r="C190" s="52" t="s">
        <v>378</v>
      </c>
      <c r="D190" s="12">
        <f t="shared" si="22"/>
        <v>0</v>
      </c>
      <c r="E190" s="12">
        <v>0</v>
      </c>
      <c r="F190" s="12">
        <f t="shared" si="23"/>
        <v>0</v>
      </c>
      <c r="G190" s="12">
        <f t="shared" si="21"/>
        <v>0</v>
      </c>
      <c r="H190" s="12">
        <f t="shared" si="18"/>
        <v>0</v>
      </c>
      <c r="I190" s="12">
        <v>0</v>
      </c>
      <c r="J190" s="12">
        <v>3.7044443999999996E-2</v>
      </c>
      <c r="K190" s="12">
        <v>0</v>
      </c>
      <c r="L190" s="12">
        <v>-3.7044443999999996E-2</v>
      </c>
      <c r="M190" s="12">
        <v>0</v>
      </c>
      <c r="N190" s="18">
        <v>0</v>
      </c>
      <c r="O190" s="12">
        <v>0</v>
      </c>
      <c r="P190" s="62" t="s">
        <v>485</v>
      </c>
      <c r="Q190" s="12">
        <f>F190-H190</f>
        <v>0</v>
      </c>
      <c r="R190" s="12">
        <f t="shared" si="19"/>
        <v>0</v>
      </c>
      <c r="S190" s="16">
        <v>0</v>
      </c>
      <c r="T190" s="65" t="s">
        <v>485</v>
      </c>
    </row>
    <row r="191" spans="1:20" ht="25.5" x14ac:dyDescent="0.25">
      <c r="A191" s="55" t="s">
        <v>91</v>
      </c>
      <c r="B191" s="44" t="s">
        <v>450</v>
      </c>
      <c r="C191" s="48" t="s">
        <v>451</v>
      </c>
      <c r="D191" s="12">
        <f t="shared" si="22"/>
        <v>0</v>
      </c>
      <c r="E191" s="12">
        <v>0</v>
      </c>
      <c r="F191" s="12">
        <f t="shared" si="23"/>
        <v>0</v>
      </c>
      <c r="G191" s="12">
        <f t="shared" si="21"/>
        <v>0</v>
      </c>
      <c r="H191" s="12">
        <f t="shared" si="18"/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8">
        <v>0</v>
      </c>
      <c r="O191" s="12">
        <v>0</v>
      </c>
      <c r="P191" s="62" t="s">
        <v>485</v>
      </c>
      <c r="Q191" s="12">
        <f>F191-H191</f>
        <v>0</v>
      </c>
      <c r="R191" s="12">
        <f t="shared" si="19"/>
        <v>0</v>
      </c>
      <c r="S191" s="16">
        <v>0</v>
      </c>
      <c r="T191" s="65" t="s">
        <v>485</v>
      </c>
    </row>
    <row r="192" spans="1:20" ht="25.5" x14ac:dyDescent="0.25">
      <c r="A192" s="55" t="s">
        <v>91</v>
      </c>
      <c r="B192" s="44" t="s">
        <v>452</v>
      </c>
      <c r="C192" s="48" t="s">
        <v>453</v>
      </c>
      <c r="D192" s="12">
        <f t="shared" si="22"/>
        <v>0</v>
      </c>
      <c r="E192" s="12">
        <v>0</v>
      </c>
      <c r="F192" s="12">
        <f t="shared" si="23"/>
        <v>0</v>
      </c>
      <c r="G192" s="12">
        <f t="shared" si="21"/>
        <v>0</v>
      </c>
      <c r="H192" s="12">
        <f t="shared" si="18"/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8">
        <v>0</v>
      </c>
      <c r="O192" s="12">
        <v>0</v>
      </c>
      <c r="P192" s="62" t="s">
        <v>485</v>
      </c>
      <c r="Q192" s="12">
        <f>F192-H192</f>
        <v>0</v>
      </c>
      <c r="R192" s="12">
        <f t="shared" si="19"/>
        <v>0</v>
      </c>
      <c r="S192" s="16">
        <v>0</v>
      </c>
      <c r="T192" s="65" t="s">
        <v>485</v>
      </c>
    </row>
    <row r="193" spans="1:29" x14ac:dyDescent="0.25">
      <c r="A193" s="55" t="s">
        <v>91</v>
      </c>
      <c r="B193" s="44" t="s">
        <v>454</v>
      </c>
      <c r="C193" s="48" t="s">
        <v>455</v>
      </c>
      <c r="D193" s="12">
        <f t="shared" si="22"/>
        <v>0</v>
      </c>
      <c r="E193" s="12">
        <v>0</v>
      </c>
      <c r="F193" s="12">
        <f t="shared" si="23"/>
        <v>0</v>
      </c>
      <c r="G193" s="12">
        <f t="shared" si="21"/>
        <v>0</v>
      </c>
      <c r="H193" s="12">
        <f t="shared" si="18"/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  <c r="N193" s="18">
        <v>0</v>
      </c>
      <c r="O193" s="12">
        <v>0</v>
      </c>
      <c r="P193" s="62" t="s">
        <v>485</v>
      </c>
      <c r="Q193" s="12">
        <f>F193-H193</f>
        <v>0</v>
      </c>
      <c r="R193" s="12">
        <f t="shared" si="19"/>
        <v>0</v>
      </c>
      <c r="S193" s="16">
        <v>0</v>
      </c>
      <c r="T193" s="65" t="s">
        <v>485</v>
      </c>
    </row>
    <row r="194" spans="1:29" ht="25.5" x14ac:dyDescent="0.25">
      <c r="A194" s="55" t="s">
        <v>91</v>
      </c>
      <c r="B194" s="44" t="s">
        <v>456</v>
      </c>
      <c r="C194" s="48" t="s">
        <v>457</v>
      </c>
      <c r="D194" s="12">
        <f t="shared" si="22"/>
        <v>0</v>
      </c>
      <c r="E194" s="12">
        <v>0</v>
      </c>
      <c r="F194" s="12">
        <f t="shared" si="23"/>
        <v>0</v>
      </c>
      <c r="G194" s="12">
        <f t="shared" si="21"/>
        <v>0</v>
      </c>
      <c r="H194" s="12">
        <f t="shared" si="18"/>
        <v>0.61240515600000001</v>
      </c>
      <c r="I194" s="12">
        <v>0</v>
      </c>
      <c r="J194" s="12">
        <v>0</v>
      </c>
      <c r="K194" s="12">
        <v>0</v>
      </c>
      <c r="L194" s="12">
        <v>0.61240515600000001</v>
      </c>
      <c r="M194" s="12">
        <v>0</v>
      </c>
      <c r="N194" s="18">
        <v>0</v>
      </c>
      <c r="O194" s="12">
        <v>0</v>
      </c>
      <c r="P194" s="62" t="s">
        <v>485</v>
      </c>
      <c r="Q194" s="12">
        <f>F194-H194</f>
        <v>-0.61240515600000001</v>
      </c>
      <c r="R194" s="12">
        <f t="shared" si="19"/>
        <v>0.61240515600000001</v>
      </c>
      <c r="S194" s="16">
        <v>100</v>
      </c>
      <c r="T194" s="68" t="s">
        <v>490</v>
      </c>
    </row>
    <row r="195" spans="1:29" ht="25.5" x14ac:dyDescent="0.25">
      <c r="A195" s="55" t="s">
        <v>91</v>
      </c>
      <c r="B195" s="44" t="s">
        <v>458</v>
      </c>
      <c r="C195" s="48" t="s">
        <v>459</v>
      </c>
      <c r="D195" s="12">
        <f t="shared" si="22"/>
        <v>0</v>
      </c>
      <c r="E195" s="12">
        <v>0</v>
      </c>
      <c r="F195" s="12">
        <f t="shared" si="23"/>
        <v>0</v>
      </c>
      <c r="G195" s="12">
        <f t="shared" si="21"/>
        <v>0</v>
      </c>
      <c r="H195" s="12">
        <f t="shared" si="18"/>
        <v>0.47643428399999999</v>
      </c>
      <c r="I195" s="12">
        <v>0</v>
      </c>
      <c r="J195" s="12">
        <v>0</v>
      </c>
      <c r="K195" s="12">
        <v>0</v>
      </c>
      <c r="L195" s="12">
        <v>0.47643428399999999</v>
      </c>
      <c r="M195" s="12">
        <v>0</v>
      </c>
      <c r="N195" s="18">
        <v>0</v>
      </c>
      <c r="O195" s="12">
        <v>0</v>
      </c>
      <c r="P195" s="62" t="s">
        <v>485</v>
      </c>
      <c r="Q195" s="12">
        <f>F195-H195</f>
        <v>-0.47643428399999999</v>
      </c>
      <c r="R195" s="12">
        <f t="shared" si="19"/>
        <v>0.47643428399999999</v>
      </c>
      <c r="S195" s="16">
        <v>100</v>
      </c>
      <c r="T195" s="68" t="s">
        <v>490</v>
      </c>
    </row>
    <row r="196" spans="1:29" ht="25.5" x14ac:dyDescent="0.25">
      <c r="A196" s="55" t="s">
        <v>91</v>
      </c>
      <c r="B196" s="44" t="s">
        <v>460</v>
      </c>
      <c r="C196" s="48" t="s">
        <v>461</v>
      </c>
      <c r="D196" s="12">
        <f t="shared" si="22"/>
        <v>0</v>
      </c>
      <c r="E196" s="12">
        <v>0</v>
      </c>
      <c r="F196" s="12">
        <f t="shared" si="23"/>
        <v>0</v>
      </c>
      <c r="G196" s="12">
        <f t="shared" si="21"/>
        <v>0</v>
      </c>
      <c r="H196" s="12">
        <f t="shared" si="18"/>
        <v>1.6723360299999999</v>
      </c>
      <c r="I196" s="12">
        <v>0</v>
      </c>
      <c r="J196" s="12">
        <v>0</v>
      </c>
      <c r="K196" s="12">
        <v>0</v>
      </c>
      <c r="L196" s="12">
        <v>1.5978208199999999</v>
      </c>
      <c r="M196" s="12">
        <v>0</v>
      </c>
      <c r="N196" s="18">
        <v>7.4515210000000012E-2</v>
      </c>
      <c r="O196" s="12">
        <v>0</v>
      </c>
      <c r="P196" s="62" t="s">
        <v>485</v>
      </c>
      <c r="Q196" s="12">
        <f>F196-H196</f>
        <v>-1.6723360299999999</v>
      </c>
      <c r="R196" s="12">
        <f t="shared" si="19"/>
        <v>1.6723360299999999</v>
      </c>
      <c r="S196" s="16">
        <v>100</v>
      </c>
      <c r="T196" s="68" t="s">
        <v>490</v>
      </c>
    </row>
    <row r="197" spans="1:29" ht="25.5" x14ac:dyDescent="0.25">
      <c r="A197" s="55" t="s">
        <v>91</v>
      </c>
      <c r="B197" s="44" t="s">
        <v>462</v>
      </c>
      <c r="C197" s="48" t="s">
        <v>463</v>
      </c>
      <c r="D197" s="12">
        <f t="shared" si="22"/>
        <v>0</v>
      </c>
      <c r="E197" s="12">
        <v>0</v>
      </c>
      <c r="F197" s="12">
        <f t="shared" si="23"/>
        <v>0</v>
      </c>
      <c r="G197" s="12">
        <f t="shared" si="21"/>
        <v>0</v>
      </c>
      <c r="H197" s="12">
        <f t="shared" si="18"/>
        <v>1.3982790700000001</v>
      </c>
      <c r="I197" s="12">
        <v>0</v>
      </c>
      <c r="J197" s="12">
        <v>0</v>
      </c>
      <c r="K197" s="12">
        <v>0</v>
      </c>
      <c r="L197" s="12">
        <v>1.2403725700000001</v>
      </c>
      <c r="M197" s="12">
        <v>0</v>
      </c>
      <c r="N197" s="18">
        <v>0.15790650000000001</v>
      </c>
      <c r="O197" s="12">
        <v>0</v>
      </c>
      <c r="P197" s="62" t="s">
        <v>485</v>
      </c>
      <c r="Q197" s="12">
        <f>F197-H197</f>
        <v>-1.3982790700000001</v>
      </c>
      <c r="R197" s="12">
        <f t="shared" si="19"/>
        <v>1.3982790700000001</v>
      </c>
      <c r="S197" s="16">
        <v>100</v>
      </c>
      <c r="T197" s="68" t="s">
        <v>490</v>
      </c>
    </row>
    <row r="198" spans="1:29" ht="25.5" x14ac:dyDescent="0.25">
      <c r="A198" s="55" t="s">
        <v>91</v>
      </c>
      <c r="B198" s="44" t="s">
        <v>464</v>
      </c>
      <c r="C198" s="48" t="s">
        <v>465</v>
      </c>
      <c r="D198" s="12">
        <f t="shared" si="22"/>
        <v>0</v>
      </c>
      <c r="E198" s="12">
        <v>0</v>
      </c>
      <c r="F198" s="12">
        <f t="shared" si="23"/>
        <v>0</v>
      </c>
      <c r="G198" s="12">
        <f t="shared" si="21"/>
        <v>0</v>
      </c>
      <c r="H198" s="12">
        <f t="shared" si="18"/>
        <v>0.91570416000000021</v>
      </c>
      <c r="I198" s="12">
        <v>0</v>
      </c>
      <c r="J198" s="12">
        <v>0</v>
      </c>
      <c r="K198" s="12">
        <v>0</v>
      </c>
      <c r="L198" s="12">
        <v>0.89478480000000016</v>
      </c>
      <c r="M198" s="12">
        <v>0</v>
      </c>
      <c r="N198" s="18">
        <v>2.0919360000000001E-2</v>
      </c>
      <c r="O198" s="12">
        <v>0</v>
      </c>
      <c r="P198" s="62" t="s">
        <v>485</v>
      </c>
      <c r="Q198" s="12">
        <f>F198-H198</f>
        <v>-0.91570416000000021</v>
      </c>
      <c r="R198" s="12">
        <f t="shared" si="19"/>
        <v>0.91570416000000021</v>
      </c>
      <c r="S198" s="16">
        <v>100</v>
      </c>
      <c r="T198" s="68" t="s">
        <v>490</v>
      </c>
    </row>
    <row r="199" spans="1:29" ht="25.5" x14ac:dyDescent="0.25">
      <c r="A199" s="55" t="s">
        <v>91</v>
      </c>
      <c r="B199" s="44" t="s">
        <v>466</v>
      </c>
      <c r="C199" s="52" t="s">
        <v>467</v>
      </c>
      <c r="D199" s="12">
        <f t="shared" si="22"/>
        <v>0</v>
      </c>
      <c r="E199" s="12">
        <v>0</v>
      </c>
      <c r="F199" s="12">
        <f t="shared" si="23"/>
        <v>0</v>
      </c>
      <c r="G199" s="12">
        <f t="shared" si="21"/>
        <v>0</v>
      </c>
      <c r="H199" s="12">
        <f t="shared" si="18"/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8">
        <v>0</v>
      </c>
      <c r="O199" s="12">
        <v>0</v>
      </c>
      <c r="P199" s="62" t="s">
        <v>485</v>
      </c>
      <c r="Q199" s="12">
        <f>F199-H199</f>
        <v>0</v>
      </c>
      <c r="R199" s="12">
        <f t="shared" si="19"/>
        <v>0</v>
      </c>
      <c r="S199" s="16">
        <v>0</v>
      </c>
      <c r="T199" s="65" t="s">
        <v>485</v>
      </c>
    </row>
    <row r="200" spans="1:29" ht="25.5" x14ac:dyDescent="0.25">
      <c r="A200" s="55" t="s">
        <v>91</v>
      </c>
      <c r="B200" s="57" t="s">
        <v>506</v>
      </c>
      <c r="C200" s="48" t="s">
        <v>507</v>
      </c>
      <c r="D200" s="12">
        <v>0</v>
      </c>
      <c r="E200" s="12">
        <v>0</v>
      </c>
      <c r="F200" s="12">
        <v>0</v>
      </c>
      <c r="G200" s="12">
        <v>0</v>
      </c>
      <c r="H200" s="12">
        <f t="shared" si="18"/>
        <v>1.783452E-2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8">
        <v>1.783452E-2</v>
      </c>
      <c r="O200" s="12">
        <v>0</v>
      </c>
      <c r="P200" s="62" t="s">
        <v>485</v>
      </c>
      <c r="Q200" s="12">
        <f>F200-H200</f>
        <v>-1.783452E-2</v>
      </c>
      <c r="R200" s="12">
        <f t="shared" si="19"/>
        <v>1.783452E-2</v>
      </c>
      <c r="S200" s="16">
        <v>100</v>
      </c>
      <c r="T200" s="68" t="s">
        <v>490</v>
      </c>
    </row>
    <row r="201" spans="1:29" ht="25.5" x14ac:dyDescent="0.25">
      <c r="A201" s="55" t="s">
        <v>91</v>
      </c>
      <c r="B201" s="57" t="s">
        <v>508</v>
      </c>
      <c r="C201" s="52" t="s">
        <v>509</v>
      </c>
      <c r="D201" s="12">
        <v>0</v>
      </c>
      <c r="E201" s="12">
        <v>0</v>
      </c>
      <c r="F201" s="12">
        <v>0</v>
      </c>
      <c r="G201" s="12">
        <v>0</v>
      </c>
      <c r="H201" s="12">
        <f t="shared" si="18"/>
        <v>2.8499759999999999E-2</v>
      </c>
      <c r="I201" s="12">
        <v>0</v>
      </c>
      <c r="J201" s="12">
        <v>0</v>
      </c>
      <c r="K201" s="12">
        <v>0</v>
      </c>
      <c r="L201" s="12">
        <v>0</v>
      </c>
      <c r="M201" s="12">
        <v>0</v>
      </c>
      <c r="N201" s="18">
        <v>2.8499759999999999E-2</v>
      </c>
      <c r="O201" s="12">
        <v>0</v>
      </c>
      <c r="P201" s="62" t="s">
        <v>485</v>
      </c>
      <c r="Q201" s="12">
        <f>F201-H201</f>
        <v>-2.8499759999999999E-2</v>
      </c>
      <c r="R201" s="12">
        <f t="shared" si="19"/>
        <v>2.8499759999999999E-2</v>
      </c>
      <c r="S201" s="16">
        <v>100</v>
      </c>
      <c r="T201" s="68" t="s">
        <v>491</v>
      </c>
    </row>
    <row r="202" spans="1:29" ht="25.5" x14ac:dyDescent="0.25">
      <c r="A202" s="55" t="s">
        <v>91</v>
      </c>
      <c r="B202" s="44" t="s">
        <v>510</v>
      </c>
      <c r="C202" s="52" t="s">
        <v>511</v>
      </c>
      <c r="D202" s="12">
        <v>0</v>
      </c>
      <c r="E202" s="12">
        <v>0</v>
      </c>
      <c r="F202" s="12">
        <v>0</v>
      </c>
      <c r="G202" s="12">
        <v>0</v>
      </c>
      <c r="H202" s="12">
        <f t="shared" si="18"/>
        <v>6.1944890000000002E-2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8">
        <v>6.1944890000000002E-2</v>
      </c>
      <c r="O202" s="12">
        <v>0</v>
      </c>
      <c r="P202" s="62" t="s">
        <v>485</v>
      </c>
      <c r="Q202" s="12">
        <f>F202-H202</f>
        <v>-6.1944890000000002E-2</v>
      </c>
      <c r="R202" s="12">
        <f t="shared" si="19"/>
        <v>6.1944890000000002E-2</v>
      </c>
      <c r="S202" s="16">
        <v>100</v>
      </c>
      <c r="T202" s="68" t="s">
        <v>491</v>
      </c>
    </row>
    <row r="203" spans="1:29" s="14" customFormat="1" ht="25.5" x14ac:dyDescent="0.25">
      <c r="A203" s="37" t="s">
        <v>102</v>
      </c>
      <c r="B203" s="38" t="s">
        <v>103</v>
      </c>
      <c r="C203" s="39" t="s">
        <v>49</v>
      </c>
      <c r="D203" s="13">
        <f t="shared" si="22"/>
        <v>0</v>
      </c>
      <c r="E203" s="13">
        <v>0</v>
      </c>
      <c r="F203" s="13">
        <f t="shared" si="23"/>
        <v>0</v>
      </c>
      <c r="G203" s="13">
        <f t="shared" si="21"/>
        <v>0</v>
      </c>
      <c r="H203" s="13">
        <f t="shared" si="18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  <c r="N203" s="17">
        <v>0</v>
      </c>
      <c r="O203" s="13">
        <v>0</v>
      </c>
      <c r="P203" s="61" t="s">
        <v>485</v>
      </c>
      <c r="Q203" s="13">
        <f>F203-H203</f>
        <v>0</v>
      </c>
      <c r="R203" s="13">
        <f t="shared" si="19"/>
        <v>0</v>
      </c>
      <c r="S203" s="15">
        <v>0</v>
      </c>
      <c r="T203" s="67" t="s">
        <v>485</v>
      </c>
      <c r="U203" s="29"/>
      <c r="V203" s="29"/>
      <c r="W203" s="29"/>
      <c r="X203" s="29"/>
      <c r="Y203" s="29"/>
      <c r="Z203" s="29"/>
      <c r="AA203" s="29"/>
      <c r="AB203" s="29"/>
      <c r="AC203" s="29"/>
    </row>
    <row r="204" spans="1:29" s="14" customFormat="1" ht="25.5" x14ac:dyDescent="0.25">
      <c r="A204" s="37" t="s">
        <v>27</v>
      </c>
      <c r="B204" s="38" t="s">
        <v>104</v>
      </c>
      <c r="C204" s="39" t="s">
        <v>49</v>
      </c>
      <c r="D204" s="13">
        <f t="shared" si="22"/>
        <v>0</v>
      </c>
      <c r="E204" s="13">
        <v>0</v>
      </c>
      <c r="F204" s="13">
        <f t="shared" si="23"/>
        <v>0</v>
      </c>
      <c r="G204" s="13">
        <f t="shared" si="21"/>
        <v>0</v>
      </c>
      <c r="H204" s="13">
        <f t="shared" si="18"/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7">
        <v>0</v>
      </c>
      <c r="O204" s="13">
        <v>0</v>
      </c>
      <c r="P204" s="61" t="s">
        <v>485</v>
      </c>
      <c r="Q204" s="13">
        <f>F204-H204</f>
        <v>0</v>
      </c>
      <c r="R204" s="13">
        <f t="shared" si="19"/>
        <v>0</v>
      </c>
      <c r="S204" s="15">
        <v>0</v>
      </c>
      <c r="T204" s="67" t="s">
        <v>485</v>
      </c>
      <c r="U204" s="29"/>
      <c r="V204" s="29"/>
      <c r="W204" s="29"/>
      <c r="X204" s="29"/>
      <c r="Y204" s="29"/>
      <c r="Z204" s="29"/>
      <c r="AA204" s="29"/>
      <c r="AB204" s="29"/>
      <c r="AC204" s="29"/>
    </row>
    <row r="205" spans="1:29" s="14" customFormat="1" ht="25.5" x14ac:dyDescent="0.25">
      <c r="A205" s="37" t="s">
        <v>28</v>
      </c>
      <c r="B205" s="38" t="s">
        <v>105</v>
      </c>
      <c r="C205" s="39" t="s">
        <v>49</v>
      </c>
      <c r="D205" s="13">
        <f t="shared" si="22"/>
        <v>0</v>
      </c>
      <c r="E205" s="13">
        <v>0</v>
      </c>
      <c r="F205" s="13">
        <f t="shared" si="23"/>
        <v>0</v>
      </c>
      <c r="G205" s="13">
        <f t="shared" si="21"/>
        <v>0</v>
      </c>
      <c r="H205" s="13">
        <f t="shared" si="18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7">
        <v>0</v>
      </c>
      <c r="O205" s="13">
        <v>0</v>
      </c>
      <c r="P205" s="61" t="s">
        <v>485</v>
      </c>
      <c r="Q205" s="13">
        <f>F205-H205</f>
        <v>0</v>
      </c>
      <c r="R205" s="13">
        <f t="shared" si="19"/>
        <v>0</v>
      </c>
      <c r="S205" s="15">
        <v>0</v>
      </c>
      <c r="T205" s="67" t="s">
        <v>485</v>
      </c>
      <c r="U205" s="29"/>
      <c r="V205" s="29"/>
      <c r="W205" s="29"/>
      <c r="X205" s="29"/>
      <c r="Y205" s="29"/>
      <c r="Z205" s="29"/>
      <c r="AA205" s="29"/>
      <c r="AB205" s="29"/>
      <c r="AC205" s="29"/>
    </row>
    <row r="206" spans="1:29" s="14" customFormat="1" ht="25.5" x14ac:dyDescent="0.25">
      <c r="A206" s="37" t="s">
        <v>29</v>
      </c>
      <c r="B206" s="38" t="s">
        <v>106</v>
      </c>
      <c r="C206" s="39" t="s">
        <v>49</v>
      </c>
      <c r="D206" s="13">
        <f t="shared" si="22"/>
        <v>0</v>
      </c>
      <c r="E206" s="13">
        <v>0</v>
      </c>
      <c r="F206" s="13">
        <f t="shared" si="23"/>
        <v>0</v>
      </c>
      <c r="G206" s="13">
        <f t="shared" si="21"/>
        <v>0</v>
      </c>
      <c r="H206" s="13">
        <f t="shared" si="18"/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7">
        <v>0</v>
      </c>
      <c r="O206" s="13">
        <v>0</v>
      </c>
      <c r="P206" s="61" t="s">
        <v>485</v>
      </c>
      <c r="Q206" s="13">
        <f>F206-H206</f>
        <v>0</v>
      </c>
      <c r="R206" s="13">
        <f t="shared" si="19"/>
        <v>0</v>
      </c>
      <c r="S206" s="15">
        <v>0</v>
      </c>
      <c r="T206" s="67" t="s">
        <v>485</v>
      </c>
      <c r="U206" s="29"/>
      <c r="V206" s="29"/>
      <c r="W206" s="29"/>
      <c r="X206" s="29"/>
      <c r="Y206" s="29"/>
      <c r="Z206" s="29"/>
      <c r="AA206" s="29"/>
      <c r="AB206" s="29"/>
      <c r="AC206" s="29"/>
    </row>
    <row r="207" spans="1:29" s="14" customFormat="1" ht="25.5" x14ac:dyDescent="0.25">
      <c r="A207" s="37" t="s">
        <v>30</v>
      </c>
      <c r="B207" s="38" t="s">
        <v>107</v>
      </c>
      <c r="C207" s="39" t="s">
        <v>49</v>
      </c>
      <c r="D207" s="13">
        <f t="shared" si="22"/>
        <v>0</v>
      </c>
      <c r="E207" s="13">
        <v>0</v>
      </c>
      <c r="F207" s="13">
        <f t="shared" si="23"/>
        <v>0</v>
      </c>
      <c r="G207" s="13">
        <f t="shared" si="21"/>
        <v>0</v>
      </c>
      <c r="H207" s="13">
        <f t="shared" si="18"/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7">
        <v>0</v>
      </c>
      <c r="O207" s="13">
        <v>0</v>
      </c>
      <c r="P207" s="61" t="s">
        <v>485</v>
      </c>
      <c r="Q207" s="13">
        <f>F207-H207</f>
        <v>0</v>
      </c>
      <c r="R207" s="13">
        <f t="shared" si="19"/>
        <v>0</v>
      </c>
      <c r="S207" s="15">
        <v>0</v>
      </c>
      <c r="T207" s="67" t="s">
        <v>485</v>
      </c>
      <c r="U207" s="29"/>
      <c r="V207" s="29"/>
      <c r="W207" s="29"/>
      <c r="X207" s="29"/>
      <c r="Y207" s="29"/>
      <c r="Z207" s="29"/>
      <c r="AA207" s="29"/>
      <c r="AB207" s="29"/>
      <c r="AC207" s="29"/>
    </row>
    <row r="208" spans="1:29" s="14" customFormat="1" ht="25.5" x14ac:dyDescent="0.25">
      <c r="A208" s="37" t="s">
        <v>31</v>
      </c>
      <c r="B208" s="38" t="s">
        <v>108</v>
      </c>
      <c r="C208" s="39" t="s">
        <v>49</v>
      </c>
      <c r="D208" s="13">
        <f t="shared" si="22"/>
        <v>0</v>
      </c>
      <c r="E208" s="13">
        <v>0</v>
      </c>
      <c r="F208" s="13">
        <f t="shared" si="23"/>
        <v>0</v>
      </c>
      <c r="G208" s="13">
        <f t="shared" si="21"/>
        <v>0</v>
      </c>
      <c r="H208" s="13">
        <f t="shared" si="18"/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7">
        <v>0</v>
      </c>
      <c r="O208" s="13">
        <v>0</v>
      </c>
      <c r="P208" s="61" t="s">
        <v>485</v>
      </c>
      <c r="Q208" s="13">
        <f>F208-H208</f>
        <v>0</v>
      </c>
      <c r="R208" s="13">
        <f t="shared" si="19"/>
        <v>0</v>
      </c>
      <c r="S208" s="15">
        <v>0</v>
      </c>
      <c r="T208" s="67" t="s">
        <v>485</v>
      </c>
      <c r="U208" s="29"/>
      <c r="V208" s="29"/>
      <c r="W208" s="29"/>
      <c r="X208" s="29"/>
      <c r="Y208" s="29"/>
      <c r="Z208" s="29"/>
      <c r="AA208" s="29"/>
      <c r="AB208" s="29"/>
      <c r="AC208" s="29"/>
    </row>
    <row r="209" spans="1:29" s="14" customFormat="1" ht="25.5" x14ac:dyDescent="0.25">
      <c r="A209" s="37" t="s">
        <v>32</v>
      </c>
      <c r="B209" s="38" t="s">
        <v>109</v>
      </c>
      <c r="C209" s="39" t="s">
        <v>49</v>
      </c>
      <c r="D209" s="13">
        <f t="shared" si="22"/>
        <v>0</v>
      </c>
      <c r="E209" s="13">
        <v>0</v>
      </c>
      <c r="F209" s="13">
        <f t="shared" si="23"/>
        <v>0</v>
      </c>
      <c r="G209" s="13">
        <f t="shared" si="21"/>
        <v>0</v>
      </c>
      <c r="H209" s="13">
        <f t="shared" si="18"/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7">
        <v>0</v>
      </c>
      <c r="O209" s="13">
        <v>0</v>
      </c>
      <c r="P209" s="61" t="s">
        <v>485</v>
      </c>
      <c r="Q209" s="13">
        <f>F209-H209</f>
        <v>0</v>
      </c>
      <c r="R209" s="13">
        <f t="shared" si="19"/>
        <v>0</v>
      </c>
      <c r="S209" s="15">
        <v>0</v>
      </c>
      <c r="T209" s="67" t="s">
        <v>485</v>
      </c>
      <c r="U209" s="29"/>
      <c r="V209" s="29"/>
      <c r="W209" s="29"/>
      <c r="X209" s="29"/>
      <c r="Y209" s="29"/>
      <c r="Z209" s="29"/>
      <c r="AA209" s="29"/>
      <c r="AB209" s="29"/>
      <c r="AC209" s="29"/>
    </row>
    <row r="210" spans="1:29" s="14" customFormat="1" ht="25.5" x14ac:dyDescent="0.25">
      <c r="A210" s="37" t="s">
        <v>33</v>
      </c>
      <c r="B210" s="38" t="s">
        <v>110</v>
      </c>
      <c r="C210" s="39" t="s">
        <v>49</v>
      </c>
      <c r="D210" s="13">
        <f t="shared" si="22"/>
        <v>0</v>
      </c>
      <c r="E210" s="13">
        <v>0</v>
      </c>
      <c r="F210" s="13">
        <f t="shared" si="23"/>
        <v>0</v>
      </c>
      <c r="G210" s="13">
        <f t="shared" si="21"/>
        <v>0</v>
      </c>
      <c r="H210" s="13">
        <f t="shared" ref="H210:H265" si="24">J210+L210+N210</f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7">
        <v>0</v>
      </c>
      <c r="O210" s="13">
        <v>0</v>
      </c>
      <c r="P210" s="61" t="s">
        <v>485</v>
      </c>
      <c r="Q210" s="13">
        <f>F210-H210</f>
        <v>0</v>
      </c>
      <c r="R210" s="13">
        <f t="shared" ref="R210:R265" si="25">(J210+L210+N210)-(I210+K210+M210)</f>
        <v>0</v>
      </c>
      <c r="S210" s="15">
        <v>0</v>
      </c>
      <c r="T210" s="67" t="s">
        <v>485</v>
      </c>
      <c r="U210" s="29"/>
      <c r="V210" s="29"/>
      <c r="W210" s="29"/>
      <c r="X210" s="29"/>
      <c r="Y210" s="29"/>
      <c r="Z210" s="29"/>
      <c r="AA210" s="29"/>
      <c r="AB210" s="29"/>
      <c r="AC210" s="29"/>
    </row>
    <row r="211" spans="1:29" s="14" customFormat="1" ht="25.5" x14ac:dyDescent="0.25">
      <c r="A211" s="37" t="s">
        <v>34</v>
      </c>
      <c r="B211" s="38" t="s">
        <v>111</v>
      </c>
      <c r="C211" s="39" t="s">
        <v>49</v>
      </c>
      <c r="D211" s="13">
        <f t="shared" si="22"/>
        <v>0</v>
      </c>
      <c r="E211" s="13">
        <v>0</v>
      </c>
      <c r="F211" s="13">
        <f t="shared" si="23"/>
        <v>0</v>
      </c>
      <c r="G211" s="13">
        <f t="shared" si="21"/>
        <v>0</v>
      </c>
      <c r="H211" s="13">
        <f t="shared" si="24"/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0</v>
      </c>
      <c r="N211" s="17">
        <v>0</v>
      </c>
      <c r="O211" s="13">
        <v>0</v>
      </c>
      <c r="P211" s="61" t="s">
        <v>485</v>
      </c>
      <c r="Q211" s="13">
        <f>F211-H211</f>
        <v>0</v>
      </c>
      <c r="R211" s="13">
        <f t="shared" si="25"/>
        <v>0</v>
      </c>
      <c r="S211" s="15">
        <v>0</v>
      </c>
      <c r="T211" s="67" t="s">
        <v>485</v>
      </c>
      <c r="U211" s="29"/>
      <c r="V211" s="29"/>
      <c r="W211" s="29"/>
      <c r="X211" s="29"/>
      <c r="Y211" s="29"/>
      <c r="Z211" s="29"/>
      <c r="AA211" s="29"/>
      <c r="AB211" s="29"/>
      <c r="AC211" s="29"/>
    </row>
    <row r="212" spans="1:29" s="14" customFormat="1" ht="25.5" x14ac:dyDescent="0.25">
      <c r="A212" s="37" t="s">
        <v>112</v>
      </c>
      <c r="B212" s="38" t="s">
        <v>113</v>
      </c>
      <c r="C212" s="39" t="s">
        <v>49</v>
      </c>
      <c r="D212" s="13">
        <f t="shared" si="22"/>
        <v>0</v>
      </c>
      <c r="E212" s="13">
        <v>0</v>
      </c>
      <c r="F212" s="13">
        <f t="shared" si="23"/>
        <v>0</v>
      </c>
      <c r="G212" s="13">
        <f t="shared" si="21"/>
        <v>0</v>
      </c>
      <c r="H212" s="13">
        <f t="shared" si="24"/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7">
        <v>0</v>
      </c>
      <c r="O212" s="13">
        <v>0</v>
      </c>
      <c r="P212" s="61" t="s">
        <v>485</v>
      </c>
      <c r="Q212" s="13">
        <f>F212-H212</f>
        <v>0</v>
      </c>
      <c r="R212" s="13">
        <f t="shared" si="25"/>
        <v>0</v>
      </c>
      <c r="S212" s="15">
        <v>0</v>
      </c>
      <c r="T212" s="67" t="s">
        <v>485</v>
      </c>
      <c r="U212" s="29"/>
      <c r="V212" s="29"/>
      <c r="W212" s="29"/>
      <c r="X212" s="29"/>
      <c r="Y212" s="29"/>
      <c r="Z212" s="29"/>
      <c r="AA212" s="29"/>
      <c r="AB212" s="29"/>
      <c r="AC212" s="29"/>
    </row>
    <row r="213" spans="1:29" s="14" customFormat="1" ht="25.5" x14ac:dyDescent="0.25">
      <c r="A213" s="37" t="s">
        <v>114</v>
      </c>
      <c r="B213" s="38" t="s">
        <v>115</v>
      </c>
      <c r="C213" s="39" t="s">
        <v>49</v>
      </c>
      <c r="D213" s="13">
        <f t="shared" si="22"/>
        <v>1.2456</v>
      </c>
      <c r="E213" s="13">
        <v>0</v>
      </c>
      <c r="F213" s="13">
        <f t="shared" si="23"/>
        <v>1.2456</v>
      </c>
      <c r="G213" s="13">
        <f t="shared" si="21"/>
        <v>1.2456</v>
      </c>
      <c r="H213" s="13">
        <f t="shared" si="24"/>
        <v>0.38747461726475169</v>
      </c>
      <c r="I213" s="13">
        <v>0</v>
      </c>
      <c r="J213" s="13">
        <v>7.3469039999999996E-3</v>
      </c>
      <c r="K213" s="13">
        <v>1.2456</v>
      </c>
      <c r="L213" s="13">
        <v>0.3801277132647517</v>
      </c>
      <c r="M213" s="13">
        <v>0</v>
      </c>
      <c r="N213" s="17">
        <v>0</v>
      </c>
      <c r="O213" s="13">
        <v>0</v>
      </c>
      <c r="P213" s="61" t="s">
        <v>485</v>
      </c>
      <c r="Q213" s="13">
        <f>F213-H213</f>
        <v>0.85812538273524841</v>
      </c>
      <c r="R213" s="13">
        <f t="shared" si="25"/>
        <v>-0.85812538273524841</v>
      </c>
      <c r="S213" s="15">
        <f t="shared" ref="S213:S264" si="26">(J213+L213+N213)/(I213+K213+M213)*100-100</f>
        <v>-68.892532332630722</v>
      </c>
      <c r="T213" s="67" t="s">
        <v>485</v>
      </c>
      <c r="U213" s="29"/>
      <c r="V213" s="29"/>
      <c r="W213" s="29"/>
      <c r="X213" s="29"/>
      <c r="Y213" s="29"/>
      <c r="Z213" s="29"/>
      <c r="AA213" s="29"/>
      <c r="AB213" s="29"/>
      <c r="AC213" s="29"/>
    </row>
    <row r="214" spans="1:29" s="14" customFormat="1" ht="25.5" x14ac:dyDescent="0.25">
      <c r="A214" s="37" t="s">
        <v>116</v>
      </c>
      <c r="B214" s="38" t="s">
        <v>117</v>
      </c>
      <c r="C214" s="39" t="s">
        <v>49</v>
      </c>
      <c r="D214" s="13">
        <f t="shared" si="22"/>
        <v>0</v>
      </c>
      <c r="E214" s="13">
        <v>0</v>
      </c>
      <c r="F214" s="13">
        <f t="shared" si="23"/>
        <v>0</v>
      </c>
      <c r="G214" s="13">
        <f t="shared" si="21"/>
        <v>0</v>
      </c>
      <c r="H214" s="13">
        <f t="shared" si="24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7">
        <v>0</v>
      </c>
      <c r="O214" s="13">
        <v>0</v>
      </c>
      <c r="P214" s="61" t="s">
        <v>485</v>
      </c>
      <c r="Q214" s="13">
        <f>F214-H214</f>
        <v>0</v>
      </c>
      <c r="R214" s="13">
        <f t="shared" si="25"/>
        <v>0</v>
      </c>
      <c r="S214" s="15">
        <v>0</v>
      </c>
      <c r="T214" s="67" t="s">
        <v>485</v>
      </c>
      <c r="U214" s="29"/>
      <c r="V214" s="29"/>
      <c r="W214" s="29"/>
      <c r="X214" s="29"/>
      <c r="Y214" s="29"/>
      <c r="Z214" s="29"/>
      <c r="AA214" s="29"/>
      <c r="AB214" s="29"/>
      <c r="AC214" s="29"/>
    </row>
    <row r="215" spans="1:29" s="14" customFormat="1" ht="25.5" x14ac:dyDescent="0.25">
      <c r="A215" s="37" t="s">
        <v>118</v>
      </c>
      <c r="B215" s="38" t="s">
        <v>119</v>
      </c>
      <c r="C215" s="39" t="s">
        <v>49</v>
      </c>
      <c r="D215" s="13">
        <f t="shared" si="22"/>
        <v>1.2456</v>
      </c>
      <c r="E215" s="13">
        <v>0</v>
      </c>
      <c r="F215" s="13">
        <f t="shared" si="23"/>
        <v>1.2456</v>
      </c>
      <c r="G215" s="13">
        <f t="shared" si="21"/>
        <v>1.2456</v>
      </c>
      <c r="H215" s="13">
        <f t="shared" si="24"/>
        <v>0.38747461726475169</v>
      </c>
      <c r="I215" s="13">
        <v>0</v>
      </c>
      <c r="J215" s="13">
        <v>7.3469039999999996E-3</v>
      </c>
      <c r="K215" s="13">
        <v>1.2456</v>
      </c>
      <c r="L215" s="13">
        <v>0.3801277132647517</v>
      </c>
      <c r="M215" s="13">
        <v>0</v>
      </c>
      <c r="N215" s="17">
        <v>0</v>
      </c>
      <c r="O215" s="13">
        <v>0</v>
      </c>
      <c r="P215" s="61" t="s">
        <v>485</v>
      </c>
      <c r="Q215" s="13">
        <f>F215-H215</f>
        <v>0.85812538273524841</v>
      </c>
      <c r="R215" s="13">
        <f t="shared" si="25"/>
        <v>-0.85812538273524841</v>
      </c>
      <c r="S215" s="15">
        <f t="shared" si="26"/>
        <v>-68.892532332630722</v>
      </c>
      <c r="T215" s="67" t="s">
        <v>485</v>
      </c>
      <c r="U215" s="29"/>
      <c r="V215" s="29"/>
      <c r="W215" s="29"/>
      <c r="X215" s="29"/>
      <c r="Y215" s="29"/>
      <c r="Z215" s="29"/>
      <c r="AA215" s="29"/>
      <c r="AB215" s="29"/>
      <c r="AC215" s="29"/>
    </row>
    <row r="216" spans="1:29" x14ac:dyDescent="0.25">
      <c r="A216" s="40" t="s">
        <v>118</v>
      </c>
      <c r="B216" s="41" t="s">
        <v>332</v>
      </c>
      <c r="C216" s="42" t="s">
        <v>333</v>
      </c>
      <c r="D216" s="12">
        <f t="shared" si="22"/>
        <v>1.2456</v>
      </c>
      <c r="E216" s="12">
        <v>0</v>
      </c>
      <c r="F216" s="12">
        <f t="shared" si="23"/>
        <v>1.2456</v>
      </c>
      <c r="G216" s="12">
        <f t="shared" si="21"/>
        <v>1.2456</v>
      </c>
      <c r="H216" s="12">
        <f t="shared" si="24"/>
        <v>0.38747461726475169</v>
      </c>
      <c r="I216" s="12">
        <v>0</v>
      </c>
      <c r="J216" s="12">
        <v>0</v>
      </c>
      <c r="K216" s="12">
        <v>1.2456</v>
      </c>
      <c r="L216" s="12">
        <v>0.38747461726475169</v>
      </c>
      <c r="M216" s="12">
        <v>0</v>
      </c>
      <c r="N216" s="18">
        <v>0</v>
      </c>
      <c r="O216" s="12">
        <v>0</v>
      </c>
      <c r="P216" s="62" t="s">
        <v>485</v>
      </c>
      <c r="Q216" s="12">
        <f>F216-H216</f>
        <v>0.85812538273524841</v>
      </c>
      <c r="R216" s="12">
        <f t="shared" si="25"/>
        <v>-0.85812538273524841</v>
      </c>
      <c r="S216" s="16">
        <f t="shared" si="26"/>
        <v>-68.892532332630722</v>
      </c>
      <c r="T216" s="65" t="s">
        <v>520</v>
      </c>
    </row>
    <row r="217" spans="1:29" ht="25.5" x14ac:dyDescent="0.25">
      <c r="A217" s="40" t="s">
        <v>118</v>
      </c>
      <c r="B217" s="41" t="s">
        <v>379</v>
      </c>
      <c r="C217" s="42" t="s">
        <v>380</v>
      </c>
      <c r="D217" s="12">
        <f t="shared" si="22"/>
        <v>0</v>
      </c>
      <c r="E217" s="12">
        <v>0</v>
      </c>
      <c r="F217" s="12">
        <f t="shared" si="23"/>
        <v>0</v>
      </c>
      <c r="G217" s="12">
        <f t="shared" ref="G217:G265" si="27">I217+K217+M217+O217</f>
        <v>0</v>
      </c>
      <c r="H217" s="12">
        <f t="shared" si="24"/>
        <v>0</v>
      </c>
      <c r="I217" s="12">
        <v>0</v>
      </c>
      <c r="J217" s="12">
        <v>7.3469039999999996E-3</v>
      </c>
      <c r="K217" s="12">
        <v>0</v>
      </c>
      <c r="L217" s="12">
        <v>-7.3469039999999996E-3</v>
      </c>
      <c r="M217" s="12">
        <v>0</v>
      </c>
      <c r="N217" s="18">
        <v>0</v>
      </c>
      <c r="O217" s="12">
        <v>0</v>
      </c>
      <c r="P217" s="62" t="s">
        <v>485</v>
      </c>
      <c r="Q217" s="12">
        <f>F217-H217</f>
        <v>0</v>
      </c>
      <c r="R217" s="12">
        <f t="shared" si="25"/>
        <v>0</v>
      </c>
      <c r="S217" s="16">
        <v>0</v>
      </c>
      <c r="T217" s="65" t="s">
        <v>485</v>
      </c>
    </row>
    <row r="218" spans="1:29" ht="38.25" x14ac:dyDescent="0.25">
      <c r="A218" s="40" t="s">
        <v>118</v>
      </c>
      <c r="B218" s="41" t="s">
        <v>512</v>
      </c>
      <c r="C218" s="42" t="s">
        <v>516</v>
      </c>
      <c r="D218" s="12">
        <v>0</v>
      </c>
      <c r="E218" s="12">
        <v>0</v>
      </c>
      <c r="F218" s="12">
        <v>0</v>
      </c>
      <c r="G218" s="12">
        <v>0</v>
      </c>
      <c r="H218" s="12">
        <f t="shared" si="24"/>
        <v>0</v>
      </c>
      <c r="I218" s="12">
        <v>0</v>
      </c>
      <c r="J218" s="12">
        <v>0</v>
      </c>
      <c r="K218" s="12">
        <v>0</v>
      </c>
      <c r="L218" s="12">
        <v>0</v>
      </c>
      <c r="M218" s="12">
        <v>0</v>
      </c>
      <c r="N218" s="18">
        <v>0</v>
      </c>
      <c r="O218" s="12">
        <v>0</v>
      </c>
      <c r="P218" s="62" t="s">
        <v>485</v>
      </c>
      <c r="Q218" s="12">
        <f>F218-H218</f>
        <v>0</v>
      </c>
      <c r="R218" s="12">
        <f t="shared" si="25"/>
        <v>0</v>
      </c>
      <c r="S218" s="16">
        <v>0</v>
      </c>
      <c r="T218" s="78" t="s">
        <v>531</v>
      </c>
    </row>
    <row r="219" spans="1:29" ht="25.5" x14ac:dyDescent="0.25">
      <c r="A219" s="40" t="s">
        <v>24</v>
      </c>
      <c r="B219" s="41" t="s">
        <v>528</v>
      </c>
      <c r="C219" s="42" t="s">
        <v>514</v>
      </c>
      <c r="D219" s="12">
        <v>0</v>
      </c>
      <c r="E219" s="12">
        <v>0</v>
      </c>
      <c r="F219" s="12">
        <v>0</v>
      </c>
      <c r="G219" s="12">
        <v>0</v>
      </c>
      <c r="H219" s="12">
        <f t="shared" si="24"/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8">
        <v>0</v>
      </c>
      <c r="O219" s="12">
        <v>0</v>
      </c>
      <c r="P219" s="62" t="s">
        <v>485</v>
      </c>
      <c r="Q219" s="12">
        <f>F219-H219</f>
        <v>0</v>
      </c>
      <c r="R219" s="12">
        <f t="shared" si="25"/>
        <v>0</v>
      </c>
      <c r="S219" s="16">
        <v>0</v>
      </c>
      <c r="T219" s="78" t="s">
        <v>532</v>
      </c>
    </row>
    <row r="220" spans="1:29" ht="25.5" x14ac:dyDescent="0.25">
      <c r="A220" s="40" t="s">
        <v>24</v>
      </c>
      <c r="B220" s="41" t="s">
        <v>529</v>
      </c>
      <c r="C220" s="42" t="s">
        <v>515</v>
      </c>
      <c r="D220" s="12">
        <v>0</v>
      </c>
      <c r="E220" s="12">
        <v>0</v>
      </c>
      <c r="F220" s="12">
        <v>0</v>
      </c>
      <c r="G220" s="12">
        <v>0</v>
      </c>
      <c r="H220" s="12">
        <f t="shared" si="24"/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8">
        <v>0</v>
      </c>
      <c r="O220" s="12">
        <v>0</v>
      </c>
      <c r="P220" s="62" t="s">
        <v>485</v>
      </c>
      <c r="Q220" s="12">
        <f>F220-H220</f>
        <v>0</v>
      </c>
      <c r="R220" s="12">
        <f t="shared" si="25"/>
        <v>0</v>
      </c>
      <c r="S220" s="16">
        <v>0</v>
      </c>
      <c r="T220" s="78" t="s">
        <v>532</v>
      </c>
    </row>
    <row r="221" spans="1:29" s="14" customFormat="1" ht="38.25" x14ac:dyDescent="0.25">
      <c r="A221" s="37" t="s">
        <v>35</v>
      </c>
      <c r="B221" s="38" t="s">
        <v>120</v>
      </c>
      <c r="C221" s="39" t="s">
        <v>49</v>
      </c>
      <c r="D221" s="13">
        <f t="shared" ref="D221:D265" si="28">G221</f>
        <v>0</v>
      </c>
      <c r="E221" s="13">
        <v>0</v>
      </c>
      <c r="F221" s="13">
        <f t="shared" ref="F221:F265" si="29">D221-E221</f>
        <v>0</v>
      </c>
      <c r="G221" s="13">
        <f t="shared" si="27"/>
        <v>0</v>
      </c>
      <c r="H221" s="13">
        <f t="shared" si="24"/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7">
        <v>0</v>
      </c>
      <c r="O221" s="13">
        <v>0</v>
      </c>
      <c r="P221" s="61" t="s">
        <v>485</v>
      </c>
      <c r="Q221" s="13">
        <f>F221-H221</f>
        <v>0</v>
      </c>
      <c r="R221" s="13">
        <f t="shared" si="25"/>
        <v>0</v>
      </c>
      <c r="S221" s="15">
        <v>0</v>
      </c>
      <c r="T221" s="67" t="s">
        <v>485</v>
      </c>
      <c r="U221" s="29"/>
      <c r="V221" s="29"/>
      <c r="W221" s="29"/>
      <c r="X221" s="29"/>
      <c r="Y221" s="29"/>
      <c r="Z221" s="29"/>
      <c r="AA221" s="29"/>
      <c r="AB221" s="29"/>
      <c r="AC221" s="29"/>
    </row>
    <row r="222" spans="1:29" s="14" customFormat="1" ht="38.25" x14ac:dyDescent="0.25">
      <c r="A222" s="37" t="s">
        <v>121</v>
      </c>
      <c r="B222" s="38" t="s">
        <v>122</v>
      </c>
      <c r="C222" s="39" t="s">
        <v>49</v>
      </c>
      <c r="D222" s="13">
        <f t="shared" si="28"/>
        <v>0</v>
      </c>
      <c r="E222" s="13">
        <v>0</v>
      </c>
      <c r="F222" s="13">
        <f t="shared" si="29"/>
        <v>0</v>
      </c>
      <c r="G222" s="13">
        <f t="shared" si="27"/>
        <v>0</v>
      </c>
      <c r="H222" s="13">
        <f t="shared" si="24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7">
        <v>0</v>
      </c>
      <c r="O222" s="13">
        <v>0</v>
      </c>
      <c r="P222" s="61" t="s">
        <v>485</v>
      </c>
      <c r="Q222" s="13">
        <f>F222-H222</f>
        <v>0</v>
      </c>
      <c r="R222" s="13">
        <f t="shared" si="25"/>
        <v>0</v>
      </c>
      <c r="S222" s="15">
        <v>0</v>
      </c>
      <c r="T222" s="67" t="s">
        <v>485</v>
      </c>
      <c r="U222" s="29"/>
      <c r="V222" s="29"/>
      <c r="W222" s="29"/>
      <c r="X222" s="29"/>
      <c r="Y222" s="29"/>
      <c r="Z222" s="29"/>
      <c r="AA222" s="29"/>
      <c r="AB222" s="29"/>
      <c r="AC222" s="29"/>
    </row>
    <row r="223" spans="1:29" s="14" customFormat="1" ht="25.5" x14ac:dyDescent="0.25">
      <c r="A223" s="37" t="s">
        <v>123</v>
      </c>
      <c r="B223" s="38" t="s">
        <v>124</v>
      </c>
      <c r="C223" s="39" t="s">
        <v>49</v>
      </c>
      <c r="D223" s="13">
        <f t="shared" si="28"/>
        <v>0</v>
      </c>
      <c r="E223" s="13">
        <v>0</v>
      </c>
      <c r="F223" s="13">
        <f t="shared" si="29"/>
        <v>0</v>
      </c>
      <c r="G223" s="13">
        <f t="shared" si="27"/>
        <v>0</v>
      </c>
      <c r="H223" s="13">
        <f t="shared" si="24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7">
        <v>0</v>
      </c>
      <c r="O223" s="13">
        <v>0</v>
      </c>
      <c r="P223" s="61" t="s">
        <v>485</v>
      </c>
      <c r="Q223" s="13">
        <f>F223-H223</f>
        <v>0</v>
      </c>
      <c r="R223" s="13">
        <f t="shared" si="25"/>
        <v>0</v>
      </c>
      <c r="S223" s="15">
        <v>0</v>
      </c>
      <c r="T223" s="67" t="s">
        <v>485</v>
      </c>
      <c r="U223" s="29"/>
      <c r="V223" s="29"/>
      <c r="W223" s="29"/>
      <c r="X223" s="29"/>
      <c r="Y223" s="29"/>
      <c r="Z223" s="29"/>
      <c r="AA223" s="29"/>
      <c r="AB223" s="29"/>
      <c r="AC223" s="29"/>
    </row>
    <row r="224" spans="1:29" s="14" customFormat="1" ht="25.5" x14ac:dyDescent="0.25">
      <c r="A224" s="37" t="s">
        <v>36</v>
      </c>
      <c r="B224" s="38" t="s">
        <v>125</v>
      </c>
      <c r="C224" s="39" t="s">
        <v>49</v>
      </c>
      <c r="D224" s="13">
        <f t="shared" si="28"/>
        <v>93.308996849527915</v>
      </c>
      <c r="E224" s="13">
        <v>0</v>
      </c>
      <c r="F224" s="13">
        <f t="shared" si="29"/>
        <v>93.308996849527915</v>
      </c>
      <c r="G224" s="13">
        <f t="shared" si="27"/>
        <v>93.308996849527915</v>
      </c>
      <c r="H224" s="13">
        <f t="shared" si="24"/>
        <v>60.956957082188467</v>
      </c>
      <c r="I224" s="13">
        <v>1.6855086399000008</v>
      </c>
      <c r="J224" s="13">
        <v>6.657012108</v>
      </c>
      <c r="K224" s="13">
        <v>34.447213026259973</v>
      </c>
      <c r="L224" s="13">
        <v>17.319850137901014</v>
      </c>
      <c r="M224" s="13">
        <v>37.287779593011976</v>
      </c>
      <c r="N224" s="17">
        <v>36.980094836287456</v>
      </c>
      <c r="O224" s="13">
        <v>19.888495590355976</v>
      </c>
      <c r="P224" s="61" t="s">
        <v>485</v>
      </c>
      <c r="Q224" s="13">
        <f>F224-H224</f>
        <v>32.352039767339448</v>
      </c>
      <c r="R224" s="13">
        <f t="shared" si="25"/>
        <v>-12.463544176983476</v>
      </c>
      <c r="S224" s="15">
        <f t="shared" si="26"/>
        <v>-16.9755639953854</v>
      </c>
      <c r="T224" s="67" t="s">
        <v>485</v>
      </c>
      <c r="U224" s="29"/>
      <c r="V224" s="29"/>
      <c r="W224" s="29"/>
      <c r="X224" s="29"/>
      <c r="Y224" s="29"/>
      <c r="Z224" s="29"/>
      <c r="AA224" s="29"/>
      <c r="AB224" s="29"/>
      <c r="AC224" s="29"/>
    </row>
    <row r="225" spans="1:20" ht="38.25" x14ac:dyDescent="0.25">
      <c r="A225" s="58" t="s">
        <v>36</v>
      </c>
      <c r="B225" s="59" t="s">
        <v>334</v>
      </c>
      <c r="C225" s="60" t="s">
        <v>335</v>
      </c>
      <c r="D225" s="12">
        <f t="shared" si="28"/>
        <v>14.807278457759999</v>
      </c>
      <c r="E225" s="12">
        <v>0</v>
      </c>
      <c r="F225" s="12">
        <f t="shared" si="29"/>
        <v>14.807278457759999</v>
      </c>
      <c r="G225" s="12">
        <f t="shared" si="27"/>
        <v>14.807278457759999</v>
      </c>
      <c r="H225" s="12">
        <f t="shared" si="24"/>
        <v>8.478522611592048</v>
      </c>
      <c r="I225" s="12">
        <v>0</v>
      </c>
      <c r="J225" s="12">
        <v>0</v>
      </c>
      <c r="K225" s="12">
        <v>4.9357594859199994</v>
      </c>
      <c r="L225" s="12">
        <v>3.5739980615920479</v>
      </c>
      <c r="M225" s="12">
        <v>4.9357594859199994</v>
      </c>
      <c r="N225" s="18">
        <v>4.9045245499999996</v>
      </c>
      <c r="O225" s="12">
        <v>4.9357594859199994</v>
      </c>
      <c r="P225" s="62" t="s">
        <v>485</v>
      </c>
      <c r="Q225" s="12">
        <f>F225-H225</f>
        <v>6.3287558461679509</v>
      </c>
      <c r="R225" s="12">
        <f t="shared" si="25"/>
        <v>-1.3929963602479507</v>
      </c>
      <c r="S225" s="16">
        <f t="shared" si="26"/>
        <v>-14.111266606706465</v>
      </c>
      <c r="T225" s="65" t="s">
        <v>520</v>
      </c>
    </row>
    <row r="226" spans="1:20" ht="38.25" x14ac:dyDescent="0.25">
      <c r="A226" s="58" t="s">
        <v>36</v>
      </c>
      <c r="B226" s="59" t="s">
        <v>336</v>
      </c>
      <c r="C226" s="60" t="s">
        <v>337</v>
      </c>
      <c r="D226" s="12">
        <f t="shared" si="28"/>
        <v>21.951884399999997</v>
      </c>
      <c r="E226" s="12">
        <v>0</v>
      </c>
      <c r="F226" s="12">
        <f t="shared" si="29"/>
        <v>21.951884399999997</v>
      </c>
      <c r="G226" s="12">
        <f t="shared" si="27"/>
        <v>21.951884399999997</v>
      </c>
      <c r="H226" s="12">
        <f t="shared" si="24"/>
        <v>11.632407517768048</v>
      </c>
      <c r="I226" s="12">
        <v>0</v>
      </c>
      <c r="J226" s="12">
        <v>0</v>
      </c>
      <c r="K226" s="12">
        <v>7.3172947999999982</v>
      </c>
      <c r="L226" s="12">
        <v>5.4833108371297676</v>
      </c>
      <c r="M226" s="12">
        <v>7.3172947999999991</v>
      </c>
      <c r="N226" s="18">
        <v>6.149096680638281</v>
      </c>
      <c r="O226" s="12">
        <v>7.3172947999999991</v>
      </c>
      <c r="P226" s="62" t="s">
        <v>485</v>
      </c>
      <c r="Q226" s="12">
        <f>F226-H226</f>
        <v>10.31947688223195</v>
      </c>
      <c r="R226" s="12">
        <f t="shared" si="25"/>
        <v>-3.0021820822319505</v>
      </c>
      <c r="S226" s="16">
        <f t="shared" si="26"/>
        <v>-20.514289531097958</v>
      </c>
      <c r="T226" s="65" t="s">
        <v>520</v>
      </c>
    </row>
    <row r="227" spans="1:20" ht="38.25" x14ac:dyDescent="0.25">
      <c r="A227" s="40" t="s">
        <v>36</v>
      </c>
      <c r="B227" s="44" t="s">
        <v>338</v>
      </c>
      <c r="C227" s="53" t="s">
        <v>339</v>
      </c>
      <c r="D227" s="12">
        <f t="shared" si="28"/>
        <v>2.8688939460480003</v>
      </c>
      <c r="E227" s="12">
        <v>0</v>
      </c>
      <c r="F227" s="12">
        <f t="shared" si="29"/>
        <v>2.8688939460480003</v>
      </c>
      <c r="G227" s="12">
        <f t="shared" si="27"/>
        <v>2.8688939460480003</v>
      </c>
      <c r="H227" s="12">
        <f t="shared" si="24"/>
        <v>0.94032679809978048</v>
      </c>
      <c r="I227" s="12">
        <v>0.25776213888000005</v>
      </c>
      <c r="J227" s="12">
        <v>9.5999999999999992E-3</v>
      </c>
      <c r="K227" s="12">
        <v>0</v>
      </c>
      <c r="L227" s="12">
        <v>0.92005023809978048</v>
      </c>
      <c r="M227" s="12">
        <v>0</v>
      </c>
      <c r="N227" s="18">
        <v>1.067656E-2</v>
      </c>
      <c r="O227" s="12">
        <v>2.6111318071680003</v>
      </c>
      <c r="P227" s="62" t="s">
        <v>485</v>
      </c>
      <c r="Q227" s="12">
        <f>F227-H227</f>
        <v>1.9285671479482198</v>
      </c>
      <c r="R227" s="12">
        <f t="shared" si="25"/>
        <v>0.68256465921978049</v>
      </c>
      <c r="S227" s="16">
        <f t="shared" si="26"/>
        <v>264.80407952292222</v>
      </c>
      <c r="T227" s="65" t="s">
        <v>489</v>
      </c>
    </row>
    <row r="228" spans="1:20" ht="38.25" x14ac:dyDescent="0.25">
      <c r="A228" s="40" t="s">
        <v>36</v>
      </c>
      <c r="B228" s="44" t="s">
        <v>340</v>
      </c>
      <c r="C228" s="53" t="s">
        <v>341</v>
      </c>
      <c r="D228" s="12">
        <f t="shared" si="28"/>
        <v>6.5709023375999998</v>
      </c>
      <c r="E228" s="12">
        <v>0</v>
      </c>
      <c r="F228" s="12">
        <f t="shared" si="29"/>
        <v>6.5709023375999998</v>
      </c>
      <c r="G228" s="12">
        <f t="shared" si="27"/>
        <v>6.5709023375999998</v>
      </c>
      <c r="H228" s="12">
        <f t="shared" si="24"/>
        <v>1.1996395820711809</v>
      </c>
      <c r="I228" s="12">
        <v>0.761182464</v>
      </c>
      <c r="J228" s="12">
        <v>9.5999999999999992E-3</v>
      </c>
      <c r="K228" s="12">
        <v>0</v>
      </c>
      <c r="L228" s="12">
        <v>1.1539511520711809</v>
      </c>
      <c r="M228" s="12">
        <v>5.8097198735999998</v>
      </c>
      <c r="N228" s="18">
        <v>3.6088429999999998E-2</v>
      </c>
      <c r="O228" s="12">
        <v>0</v>
      </c>
      <c r="P228" s="62" t="s">
        <v>485</v>
      </c>
      <c r="Q228" s="12">
        <f>F228-H228</f>
        <v>5.3712627555288188</v>
      </c>
      <c r="R228" s="12">
        <f t="shared" si="25"/>
        <v>-5.3712627555288188</v>
      </c>
      <c r="S228" s="16">
        <f t="shared" si="26"/>
        <v>-81.743153064281501</v>
      </c>
      <c r="T228" s="65" t="s">
        <v>520</v>
      </c>
    </row>
    <row r="229" spans="1:20" ht="25.5" x14ac:dyDescent="0.25">
      <c r="A229" s="40" t="s">
        <v>36</v>
      </c>
      <c r="B229" s="44" t="s">
        <v>342</v>
      </c>
      <c r="C229" s="53" t="s">
        <v>343</v>
      </c>
      <c r="D229" s="12">
        <f t="shared" si="28"/>
        <v>20.126256573600003</v>
      </c>
      <c r="E229" s="12">
        <v>0</v>
      </c>
      <c r="F229" s="12">
        <f t="shared" si="29"/>
        <v>20.126256573600003</v>
      </c>
      <c r="G229" s="12">
        <f t="shared" si="27"/>
        <v>20.126256573600003</v>
      </c>
      <c r="H229" s="12">
        <f t="shared" si="24"/>
        <v>6.4455876872497617</v>
      </c>
      <c r="I229" s="12">
        <v>0</v>
      </c>
      <c r="J229" s="12">
        <v>0</v>
      </c>
      <c r="K229" s="12">
        <v>20.126256573600003</v>
      </c>
      <c r="L229" s="12">
        <v>5.5028327572497613</v>
      </c>
      <c r="M229" s="12">
        <v>0</v>
      </c>
      <c r="N229" s="18">
        <v>0.9427549300000001</v>
      </c>
      <c r="O229" s="12">
        <v>0</v>
      </c>
      <c r="P229" s="62" t="s">
        <v>485</v>
      </c>
      <c r="Q229" s="12">
        <f>F229-H229</f>
        <v>13.68066888635024</v>
      </c>
      <c r="R229" s="12">
        <f t="shared" si="25"/>
        <v>-13.68066888635024</v>
      </c>
      <c r="S229" s="16">
        <f t="shared" si="26"/>
        <v>-67.97423473322624</v>
      </c>
      <c r="T229" s="65" t="s">
        <v>520</v>
      </c>
    </row>
    <row r="230" spans="1:20" x14ac:dyDescent="0.25">
      <c r="A230" s="40" t="s">
        <v>36</v>
      </c>
      <c r="B230" s="44" t="s">
        <v>468</v>
      </c>
      <c r="C230" s="53" t="s">
        <v>344</v>
      </c>
      <c r="D230" s="12">
        <f t="shared" si="28"/>
        <v>14.891578316287999</v>
      </c>
      <c r="E230" s="12">
        <v>0</v>
      </c>
      <c r="F230" s="12">
        <f t="shared" si="29"/>
        <v>14.891578316287999</v>
      </c>
      <c r="G230" s="12">
        <f t="shared" si="27"/>
        <v>14.891578316287999</v>
      </c>
      <c r="H230" s="12">
        <f t="shared" si="24"/>
        <v>23.961817219501484</v>
      </c>
      <c r="I230" s="12">
        <v>0</v>
      </c>
      <c r="J230" s="12">
        <v>0</v>
      </c>
      <c r="K230" s="12">
        <v>0</v>
      </c>
      <c r="L230" s="12">
        <v>3.8236154546932708</v>
      </c>
      <c r="M230" s="12">
        <v>14.891578316287999</v>
      </c>
      <c r="N230" s="18">
        <v>20.138201764808212</v>
      </c>
      <c r="O230" s="12">
        <v>0</v>
      </c>
      <c r="P230" s="62" t="s">
        <v>485</v>
      </c>
      <c r="Q230" s="12">
        <f>F230-H230</f>
        <v>-9.0702389032134842</v>
      </c>
      <c r="R230" s="12">
        <f t="shared" si="25"/>
        <v>9.0702389032134842</v>
      </c>
      <c r="S230" s="16">
        <f t="shared" si="26"/>
        <v>60.908512922990212</v>
      </c>
      <c r="T230" s="65" t="s">
        <v>489</v>
      </c>
    </row>
    <row r="231" spans="1:20" ht="25.5" x14ac:dyDescent="0.25">
      <c r="A231" s="40" t="s">
        <v>36</v>
      </c>
      <c r="B231" s="44" t="s">
        <v>345</v>
      </c>
      <c r="C231" s="53" t="s">
        <v>346</v>
      </c>
      <c r="D231" s="12">
        <f t="shared" si="28"/>
        <v>1.582139393376</v>
      </c>
      <c r="E231" s="12">
        <v>0</v>
      </c>
      <c r="F231" s="12">
        <f t="shared" si="29"/>
        <v>1.582139393376</v>
      </c>
      <c r="G231" s="12">
        <f t="shared" si="27"/>
        <v>1.582139393376</v>
      </c>
      <c r="H231" s="12">
        <f t="shared" si="24"/>
        <v>2.0582064378893641</v>
      </c>
      <c r="I231" s="12">
        <v>5.9694755999999995E-2</v>
      </c>
      <c r="J231" s="12">
        <v>6.7204799999999995E-2</v>
      </c>
      <c r="K231" s="12">
        <v>0</v>
      </c>
      <c r="L231" s="12">
        <v>0.31293205215729925</v>
      </c>
      <c r="M231" s="12">
        <v>1.5224446373759999</v>
      </c>
      <c r="N231" s="18">
        <v>1.6780695857320649</v>
      </c>
      <c r="O231" s="12">
        <v>0</v>
      </c>
      <c r="P231" s="62" t="s">
        <v>485</v>
      </c>
      <c r="Q231" s="12">
        <f>F231-H231</f>
        <v>-0.47606704451336412</v>
      </c>
      <c r="R231" s="12">
        <f t="shared" si="25"/>
        <v>0.47606704451336412</v>
      </c>
      <c r="S231" s="16">
        <f t="shared" si="26"/>
        <v>30.090082233369031</v>
      </c>
      <c r="T231" s="65" t="s">
        <v>489</v>
      </c>
    </row>
    <row r="232" spans="1:20" ht="25.5" x14ac:dyDescent="0.25">
      <c r="A232" s="40" t="s">
        <v>36</v>
      </c>
      <c r="B232" s="44" t="s">
        <v>347</v>
      </c>
      <c r="C232" s="53" t="s">
        <v>348</v>
      </c>
      <c r="D232" s="12">
        <f t="shared" si="28"/>
        <v>1.688575513632</v>
      </c>
      <c r="E232" s="12">
        <v>0</v>
      </c>
      <c r="F232" s="12">
        <f t="shared" si="29"/>
        <v>1.688575513632</v>
      </c>
      <c r="G232" s="12">
        <f t="shared" si="27"/>
        <v>1.688575513632</v>
      </c>
      <c r="H232" s="12">
        <f t="shared" si="24"/>
        <v>1.7242830749704248</v>
      </c>
      <c r="I232" s="12">
        <v>5.9694755999999995E-2</v>
      </c>
      <c r="J232" s="12">
        <v>0.11265915600000001</v>
      </c>
      <c r="K232" s="12">
        <v>0</v>
      </c>
      <c r="L232" s="12">
        <v>0.44258156060563247</v>
      </c>
      <c r="M232" s="12">
        <v>1.6288807576319999</v>
      </c>
      <c r="N232" s="18">
        <v>1.1690423583647924</v>
      </c>
      <c r="O232" s="12">
        <v>0</v>
      </c>
      <c r="P232" s="62" t="s">
        <v>485</v>
      </c>
      <c r="Q232" s="12">
        <f>F232-H232</f>
        <v>-3.5707561338424787E-2</v>
      </c>
      <c r="R232" s="12">
        <f t="shared" si="25"/>
        <v>3.5707561338424787E-2</v>
      </c>
      <c r="S232" s="16">
        <f t="shared" si="26"/>
        <v>2.1146558771079498</v>
      </c>
      <c r="T232" s="66" t="s">
        <v>521</v>
      </c>
    </row>
    <row r="233" spans="1:20" x14ac:dyDescent="0.25">
      <c r="A233" s="40" t="s">
        <v>36</v>
      </c>
      <c r="B233" s="44" t="s">
        <v>349</v>
      </c>
      <c r="C233" s="53" t="s">
        <v>350</v>
      </c>
      <c r="D233" s="12">
        <f t="shared" si="28"/>
        <v>1.1770966288319999</v>
      </c>
      <c r="E233" s="12">
        <v>0</v>
      </c>
      <c r="F233" s="12">
        <f t="shared" si="29"/>
        <v>1.1770966288319999</v>
      </c>
      <c r="G233" s="12">
        <f t="shared" si="27"/>
        <v>1.1770966288319999</v>
      </c>
      <c r="H233" s="12">
        <f t="shared" si="24"/>
        <v>0.90549783137754836</v>
      </c>
      <c r="I233" s="12">
        <v>5.9694755999999995E-2</v>
      </c>
      <c r="J233" s="12">
        <v>3.7545600000000005E-2</v>
      </c>
      <c r="K233" s="12">
        <v>0</v>
      </c>
      <c r="L233" s="12">
        <v>0.40677720137754836</v>
      </c>
      <c r="M233" s="12">
        <v>0</v>
      </c>
      <c r="N233" s="18">
        <v>0.46117502999999999</v>
      </c>
      <c r="O233" s="12">
        <v>1.1174018728319999</v>
      </c>
      <c r="P233" s="62" t="s">
        <v>485</v>
      </c>
      <c r="Q233" s="12">
        <f>F233-H233</f>
        <v>0.27159879745445159</v>
      </c>
      <c r="R233" s="12">
        <f t="shared" si="25"/>
        <v>0.8458030753775484</v>
      </c>
      <c r="S233" s="16">
        <f t="shared" si="26"/>
        <v>1416.8800277490848</v>
      </c>
      <c r="T233" s="65" t="s">
        <v>489</v>
      </c>
    </row>
    <row r="234" spans="1:20" ht="25.5" x14ac:dyDescent="0.25">
      <c r="A234" s="40" t="s">
        <v>36</v>
      </c>
      <c r="B234" s="44" t="s">
        <v>351</v>
      </c>
      <c r="C234" s="53" t="s">
        <v>352</v>
      </c>
      <c r="D234" s="12">
        <f t="shared" si="28"/>
        <v>1.21079591664</v>
      </c>
      <c r="E234" s="12">
        <v>0</v>
      </c>
      <c r="F234" s="12">
        <f t="shared" si="29"/>
        <v>1.21079591664</v>
      </c>
      <c r="G234" s="12">
        <f t="shared" si="27"/>
        <v>1.21079591664</v>
      </c>
      <c r="H234" s="12">
        <f t="shared" si="24"/>
        <v>0.85522318169837863</v>
      </c>
      <c r="I234" s="12">
        <v>5.9694755999999995E-2</v>
      </c>
      <c r="J234" s="12">
        <v>2.0626799999999997E-2</v>
      </c>
      <c r="K234" s="12">
        <v>0</v>
      </c>
      <c r="L234" s="12">
        <v>0.2588567216983787</v>
      </c>
      <c r="M234" s="12">
        <v>0</v>
      </c>
      <c r="N234" s="18">
        <v>0.57573965999999999</v>
      </c>
      <c r="O234" s="12">
        <v>1.1511011606399999</v>
      </c>
      <c r="P234" s="62" t="s">
        <v>485</v>
      </c>
      <c r="Q234" s="12">
        <f>F234-H234</f>
        <v>0.35557273494162134</v>
      </c>
      <c r="R234" s="12">
        <f t="shared" si="25"/>
        <v>0.79552842569837867</v>
      </c>
      <c r="S234" s="16">
        <f t="shared" si="26"/>
        <v>1332.6604864560945</v>
      </c>
      <c r="T234" s="65" t="s">
        <v>489</v>
      </c>
    </row>
    <row r="235" spans="1:20" x14ac:dyDescent="0.25">
      <c r="A235" s="40" t="s">
        <v>36</v>
      </c>
      <c r="B235" s="44" t="s">
        <v>353</v>
      </c>
      <c r="C235" s="53" t="s">
        <v>354</v>
      </c>
      <c r="D235" s="12">
        <f t="shared" si="28"/>
        <v>0.93743640848400001</v>
      </c>
      <c r="E235" s="12">
        <v>0</v>
      </c>
      <c r="F235" s="12">
        <f t="shared" si="29"/>
        <v>0.93743640848400001</v>
      </c>
      <c r="G235" s="12">
        <f t="shared" si="27"/>
        <v>0.93743640848400001</v>
      </c>
      <c r="H235" s="12">
        <f t="shared" si="24"/>
        <v>0.22434506648622554</v>
      </c>
      <c r="I235" s="12">
        <v>5.1635963940000001E-2</v>
      </c>
      <c r="J235" s="12">
        <v>0.85879313999999995</v>
      </c>
      <c r="K235" s="12">
        <v>0.88580044454399998</v>
      </c>
      <c r="L235" s="12">
        <v>-0.63444807351377441</v>
      </c>
      <c r="M235" s="12">
        <v>0</v>
      </c>
      <c r="N235" s="18">
        <v>0</v>
      </c>
      <c r="O235" s="12">
        <v>0</v>
      </c>
      <c r="P235" s="62" t="s">
        <v>485</v>
      </c>
      <c r="Q235" s="12">
        <f>F235-H235</f>
        <v>0.71309134199777446</v>
      </c>
      <c r="R235" s="12">
        <f t="shared" si="25"/>
        <v>-0.71309134199777446</v>
      </c>
      <c r="S235" s="16">
        <f t="shared" si="26"/>
        <v>-76.068236260523406</v>
      </c>
      <c r="T235" s="65" t="s">
        <v>520</v>
      </c>
    </row>
    <row r="236" spans="1:20" x14ac:dyDescent="0.25">
      <c r="A236" s="40" t="s">
        <v>36</v>
      </c>
      <c r="B236" s="41" t="s">
        <v>381</v>
      </c>
      <c r="C236" s="42" t="s">
        <v>382</v>
      </c>
      <c r="D236" s="12">
        <f t="shared" si="28"/>
        <v>0</v>
      </c>
      <c r="E236" s="12">
        <v>0</v>
      </c>
      <c r="F236" s="12">
        <f t="shared" si="29"/>
        <v>0</v>
      </c>
      <c r="G236" s="12">
        <f t="shared" si="27"/>
        <v>0</v>
      </c>
      <c r="H236" s="12">
        <f t="shared" si="24"/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8">
        <v>0</v>
      </c>
      <c r="O236" s="12">
        <v>0</v>
      </c>
      <c r="P236" s="62" t="s">
        <v>485</v>
      </c>
      <c r="Q236" s="12">
        <f>F236-H236</f>
        <v>0</v>
      </c>
      <c r="R236" s="12">
        <f t="shared" si="25"/>
        <v>0</v>
      </c>
      <c r="S236" s="16">
        <v>0</v>
      </c>
      <c r="T236" s="65" t="s">
        <v>485</v>
      </c>
    </row>
    <row r="237" spans="1:20" x14ac:dyDescent="0.25">
      <c r="A237" s="47" t="s">
        <v>36</v>
      </c>
      <c r="B237" s="51" t="s">
        <v>408</v>
      </c>
      <c r="C237" s="42" t="s">
        <v>409</v>
      </c>
      <c r="D237" s="12">
        <f t="shared" si="28"/>
        <v>0</v>
      </c>
      <c r="E237" s="12">
        <v>0</v>
      </c>
      <c r="F237" s="12">
        <f t="shared" si="29"/>
        <v>0</v>
      </c>
      <c r="G237" s="12">
        <f t="shared" si="27"/>
        <v>0</v>
      </c>
      <c r="H237" s="12">
        <f t="shared" si="24"/>
        <v>0</v>
      </c>
      <c r="I237" s="12">
        <v>0</v>
      </c>
      <c r="J237" s="12">
        <v>0.28677404400000001</v>
      </c>
      <c r="K237" s="12">
        <v>0</v>
      </c>
      <c r="L237" s="12">
        <v>-0.28677404400000001</v>
      </c>
      <c r="M237" s="12">
        <v>0</v>
      </c>
      <c r="N237" s="18">
        <v>0</v>
      </c>
      <c r="O237" s="12">
        <v>0</v>
      </c>
      <c r="P237" s="62" t="s">
        <v>485</v>
      </c>
      <c r="Q237" s="12">
        <f>F237-H237</f>
        <v>0</v>
      </c>
      <c r="R237" s="12">
        <f t="shared" si="25"/>
        <v>0</v>
      </c>
      <c r="S237" s="16">
        <v>0</v>
      </c>
      <c r="T237" s="68" t="s">
        <v>485</v>
      </c>
    </row>
    <row r="238" spans="1:20" ht="38.25" x14ac:dyDescent="0.25">
      <c r="A238" s="40" t="s">
        <v>36</v>
      </c>
      <c r="B238" s="41" t="s">
        <v>469</v>
      </c>
      <c r="C238" s="42" t="s">
        <v>470</v>
      </c>
      <c r="D238" s="12">
        <f t="shared" si="28"/>
        <v>0</v>
      </c>
      <c r="E238" s="12">
        <v>0</v>
      </c>
      <c r="F238" s="12">
        <f t="shared" si="29"/>
        <v>0</v>
      </c>
      <c r="G238" s="12">
        <f t="shared" si="27"/>
        <v>0</v>
      </c>
      <c r="H238" s="12">
        <f t="shared" si="24"/>
        <v>0.70943677000000005</v>
      </c>
      <c r="I238" s="12">
        <v>0</v>
      </c>
      <c r="J238" s="12">
        <v>0</v>
      </c>
      <c r="K238" s="12">
        <v>0</v>
      </c>
      <c r="L238" s="12">
        <v>0.70943677000000005</v>
      </c>
      <c r="M238" s="12">
        <v>0</v>
      </c>
      <c r="N238" s="18">
        <v>0</v>
      </c>
      <c r="O238" s="12">
        <v>0</v>
      </c>
      <c r="P238" s="62" t="s">
        <v>485</v>
      </c>
      <c r="Q238" s="12">
        <f>F238-H238</f>
        <v>-0.70943677000000005</v>
      </c>
      <c r="R238" s="12">
        <f t="shared" si="25"/>
        <v>0.70943677000000005</v>
      </c>
      <c r="S238" s="16">
        <v>100</v>
      </c>
      <c r="T238" s="68" t="s">
        <v>490</v>
      </c>
    </row>
    <row r="239" spans="1:20" ht="38.25" x14ac:dyDescent="0.25">
      <c r="A239" s="55" t="s">
        <v>36</v>
      </c>
      <c r="B239" s="41" t="s">
        <v>471</v>
      </c>
      <c r="C239" s="42" t="s">
        <v>472</v>
      </c>
      <c r="D239" s="12">
        <f t="shared" si="28"/>
        <v>0</v>
      </c>
      <c r="E239" s="12">
        <v>0</v>
      </c>
      <c r="F239" s="12">
        <f t="shared" si="29"/>
        <v>0</v>
      </c>
      <c r="G239" s="12">
        <f t="shared" si="27"/>
        <v>0</v>
      </c>
      <c r="H239" s="12">
        <f t="shared" si="24"/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8">
        <v>0</v>
      </c>
      <c r="O239" s="12">
        <v>0</v>
      </c>
      <c r="P239" s="62" t="s">
        <v>485</v>
      </c>
      <c r="Q239" s="12">
        <f>F239-H239</f>
        <v>0</v>
      </c>
      <c r="R239" s="12">
        <f t="shared" si="25"/>
        <v>0</v>
      </c>
      <c r="S239" s="16">
        <v>0</v>
      </c>
      <c r="T239" s="68" t="s">
        <v>485</v>
      </c>
    </row>
    <row r="240" spans="1:20" ht="38.25" x14ac:dyDescent="0.25">
      <c r="A240" s="40" t="s">
        <v>36</v>
      </c>
      <c r="B240" s="41" t="s">
        <v>473</v>
      </c>
      <c r="C240" s="42" t="s">
        <v>474</v>
      </c>
      <c r="D240" s="12">
        <f t="shared" si="28"/>
        <v>0</v>
      </c>
      <c r="E240" s="12">
        <v>0</v>
      </c>
      <c r="F240" s="12">
        <f t="shared" si="29"/>
        <v>0</v>
      </c>
      <c r="G240" s="12">
        <f t="shared" si="27"/>
        <v>0</v>
      </c>
      <c r="H240" s="12">
        <f t="shared" si="24"/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8">
        <v>0</v>
      </c>
      <c r="O240" s="12">
        <v>0</v>
      </c>
      <c r="P240" s="62" t="s">
        <v>485</v>
      </c>
      <c r="Q240" s="12">
        <f>F240-H240</f>
        <v>0</v>
      </c>
      <c r="R240" s="12">
        <f t="shared" si="25"/>
        <v>0</v>
      </c>
      <c r="S240" s="16">
        <v>0</v>
      </c>
      <c r="T240" s="68" t="s">
        <v>485</v>
      </c>
    </row>
    <row r="241" spans="1:20" ht="25.5" x14ac:dyDescent="0.25">
      <c r="A241" s="40" t="s">
        <v>36</v>
      </c>
      <c r="B241" s="51" t="s">
        <v>383</v>
      </c>
      <c r="C241" s="42" t="s">
        <v>384</v>
      </c>
      <c r="D241" s="12">
        <f t="shared" si="28"/>
        <v>0</v>
      </c>
      <c r="E241" s="12">
        <v>0</v>
      </c>
      <c r="F241" s="12">
        <f t="shared" si="29"/>
        <v>0</v>
      </c>
      <c r="G241" s="12">
        <f t="shared" si="27"/>
        <v>0</v>
      </c>
      <c r="H241" s="12">
        <f t="shared" si="24"/>
        <v>2.0637599999999923E-2</v>
      </c>
      <c r="I241" s="12">
        <v>0</v>
      </c>
      <c r="J241" s="12">
        <v>1.8564107639999998</v>
      </c>
      <c r="K241" s="12">
        <v>0</v>
      </c>
      <c r="L241" s="12">
        <v>-1.8357731639999999</v>
      </c>
      <c r="M241" s="12">
        <v>0</v>
      </c>
      <c r="N241" s="18">
        <v>0</v>
      </c>
      <c r="O241" s="12">
        <v>0</v>
      </c>
      <c r="P241" s="62" t="s">
        <v>485</v>
      </c>
      <c r="Q241" s="12">
        <f>F241-H241</f>
        <v>-2.0637599999999923E-2</v>
      </c>
      <c r="R241" s="12">
        <f t="shared" si="25"/>
        <v>2.0637599999999923E-2</v>
      </c>
      <c r="S241" s="16">
        <v>100</v>
      </c>
      <c r="T241" s="68" t="s">
        <v>491</v>
      </c>
    </row>
    <row r="242" spans="1:20" x14ac:dyDescent="0.25">
      <c r="A242" s="40" t="s">
        <v>36</v>
      </c>
      <c r="B242" s="51" t="s">
        <v>385</v>
      </c>
      <c r="C242" s="42" t="s">
        <v>386</v>
      </c>
      <c r="D242" s="12">
        <f t="shared" si="28"/>
        <v>0</v>
      </c>
      <c r="E242" s="12">
        <v>0</v>
      </c>
      <c r="F242" s="12">
        <f t="shared" si="29"/>
        <v>0</v>
      </c>
      <c r="G242" s="12">
        <f t="shared" si="27"/>
        <v>0</v>
      </c>
      <c r="H242" s="12">
        <f t="shared" si="24"/>
        <v>0</v>
      </c>
      <c r="I242" s="12">
        <v>0</v>
      </c>
      <c r="J242" s="12">
        <v>2.288484E-2</v>
      </c>
      <c r="K242" s="12">
        <v>0</v>
      </c>
      <c r="L242" s="12">
        <v>-2.288484E-2</v>
      </c>
      <c r="M242" s="12">
        <v>0</v>
      </c>
      <c r="N242" s="18">
        <v>0</v>
      </c>
      <c r="O242" s="12">
        <v>0</v>
      </c>
      <c r="P242" s="62" t="s">
        <v>485</v>
      </c>
      <c r="Q242" s="12">
        <f>F242-H242</f>
        <v>0</v>
      </c>
      <c r="R242" s="12">
        <f t="shared" si="25"/>
        <v>0</v>
      </c>
      <c r="S242" s="16">
        <v>0</v>
      </c>
      <c r="T242" s="65" t="s">
        <v>485</v>
      </c>
    </row>
    <row r="243" spans="1:20" x14ac:dyDescent="0.25">
      <c r="A243" s="40" t="s">
        <v>36</v>
      </c>
      <c r="B243" s="51" t="s">
        <v>387</v>
      </c>
      <c r="C243" s="42" t="s">
        <v>388</v>
      </c>
      <c r="D243" s="12">
        <f t="shared" si="28"/>
        <v>0</v>
      </c>
      <c r="E243" s="12">
        <v>0</v>
      </c>
      <c r="F243" s="12">
        <f t="shared" si="29"/>
        <v>0</v>
      </c>
      <c r="G243" s="12">
        <f t="shared" si="27"/>
        <v>0</v>
      </c>
      <c r="H243" s="12">
        <f t="shared" si="24"/>
        <v>2.3948200000000002E-3</v>
      </c>
      <c r="I243" s="12">
        <v>0</v>
      </c>
      <c r="J243" s="12">
        <v>1.0200000000000001E-3</v>
      </c>
      <c r="K243" s="12">
        <v>0</v>
      </c>
      <c r="L243" s="12">
        <v>-1.0200000000000001E-3</v>
      </c>
      <c r="M243" s="12">
        <v>0</v>
      </c>
      <c r="N243" s="18">
        <v>2.3948200000000002E-3</v>
      </c>
      <c r="O243" s="12">
        <v>0</v>
      </c>
      <c r="P243" s="62" t="s">
        <v>485</v>
      </c>
      <c r="Q243" s="12">
        <f>F243-H243</f>
        <v>-2.3948200000000002E-3</v>
      </c>
      <c r="R243" s="12">
        <f t="shared" si="25"/>
        <v>2.3948200000000002E-3</v>
      </c>
      <c r="S243" s="16">
        <v>100</v>
      </c>
      <c r="T243" s="65" t="s">
        <v>485</v>
      </c>
    </row>
    <row r="244" spans="1:20" x14ac:dyDescent="0.25">
      <c r="A244" s="40" t="s">
        <v>36</v>
      </c>
      <c r="B244" s="51" t="s">
        <v>389</v>
      </c>
      <c r="C244" s="42" t="s">
        <v>390</v>
      </c>
      <c r="D244" s="12">
        <f t="shared" si="28"/>
        <v>0</v>
      </c>
      <c r="E244" s="12">
        <v>0</v>
      </c>
      <c r="F244" s="12">
        <f t="shared" si="29"/>
        <v>0</v>
      </c>
      <c r="G244" s="12">
        <f t="shared" si="27"/>
        <v>0</v>
      </c>
      <c r="H244" s="12">
        <f t="shared" si="24"/>
        <v>0</v>
      </c>
      <c r="I244" s="12">
        <v>0</v>
      </c>
      <c r="J244" s="12">
        <v>2.2806E-2</v>
      </c>
      <c r="K244" s="12">
        <v>0</v>
      </c>
      <c r="L244" s="12">
        <v>-2.2806E-2</v>
      </c>
      <c r="M244" s="12">
        <v>0</v>
      </c>
      <c r="N244" s="18">
        <v>0</v>
      </c>
      <c r="O244" s="12">
        <v>0</v>
      </c>
      <c r="P244" s="62" t="s">
        <v>485</v>
      </c>
      <c r="Q244" s="12">
        <f>F244-H244</f>
        <v>0</v>
      </c>
      <c r="R244" s="12">
        <f t="shared" si="25"/>
        <v>0</v>
      </c>
      <c r="S244" s="16">
        <v>0</v>
      </c>
      <c r="T244" s="65" t="s">
        <v>485</v>
      </c>
    </row>
    <row r="245" spans="1:20" ht="25.5" x14ac:dyDescent="0.25">
      <c r="A245" s="40" t="s">
        <v>36</v>
      </c>
      <c r="B245" s="41" t="s">
        <v>355</v>
      </c>
      <c r="C245" s="53" t="s">
        <v>356</v>
      </c>
      <c r="D245" s="12">
        <f t="shared" si="28"/>
        <v>3.7233437893079362</v>
      </c>
      <c r="E245" s="12">
        <v>0</v>
      </c>
      <c r="F245" s="12">
        <f t="shared" si="29"/>
        <v>3.7233437893079362</v>
      </c>
      <c r="G245" s="12">
        <f t="shared" si="27"/>
        <v>3.7233437893079362</v>
      </c>
      <c r="H245" s="12">
        <f t="shared" si="24"/>
        <v>1.6141813441451123</v>
      </c>
      <c r="I245" s="12">
        <v>0.17703862272000004</v>
      </c>
      <c r="J245" s="12">
        <v>0</v>
      </c>
      <c r="K245" s="12">
        <v>1.1821017221959786</v>
      </c>
      <c r="L245" s="12">
        <v>0.76250457740099575</v>
      </c>
      <c r="M245" s="12">
        <v>1.1821017221959786</v>
      </c>
      <c r="N245" s="18">
        <v>0.85167676674411652</v>
      </c>
      <c r="O245" s="12">
        <v>1.1821017221959786</v>
      </c>
      <c r="P245" s="62" t="s">
        <v>485</v>
      </c>
      <c r="Q245" s="12">
        <f>F245-H245</f>
        <v>2.1091624451628239</v>
      </c>
      <c r="R245" s="12">
        <f t="shared" si="25"/>
        <v>-0.92706072296684505</v>
      </c>
      <c r="S245" s="16">
        <f t="shared" si="26"/>
        <v>-36.480614537458088</v>
      </c>
      <c r="T245" s="65" t="s">
        <v>489</v>
      </c>
    </row>
    <row r="246" spans="1:20" x14ac:dyDescent="0.25">
      <c r="A246" s="40" t="s">
        <v>36</v>
      </c>
      <c r="B246" s="41" t="s">
        <v>357</v>
      </c>
      <c r="C246" s="53" t="s">
        <v>238</v>
      </c>
      <c r="D246" s="12">
        <f t="shared" si="28"/>
        <v>1.7728151679600002</v>
      </c>
      <c r="E246" s="12">
        <v>0</v>
      </c>
      <c r="F246" s="12">
        <f t="shared" si="29"/>
        <v>1.7728151679600002</v>
      </c>
      <c r="G246" s="12">
        <f t="shared" si="27"/>
        <v>1.7728151679600002</v>
      </c>
      <c r="H246" s="12">
        <f t="shared" si="24"/>
        <v>8.3388439339127263E-2</v>
      </c>
      <c r="I246" s="12">
        <v>0.19911042636000043</v>
      </c>
      <c r="J246" s="12">
        <v>0</v>
      </c>
      <c r="K246" s="12">
        <v>0</v>
      </c>
      <c r="L246" s="12">
        <v>6.189743933912726E-2</v>
      </c>
      <c r="M246" s="12">
        <v>0</v>
      </c>
      <c r="N246" s="18">
        <v>2.1491E-2</v>
      </c>
      <c r="O246" s="12">
        <v>1.5737047415999998</v>
      </c>
      <c r="P246" s="62" t="s">
        <v>485</v>
      </c>
      <c r="Q246" s="12">
        <f>F246-H246</f>
        <v>1.6894267286208728</v>
      </c>
      <c r="R246" s="12">
        <f t="shared" si="25"/>
        <v>-0.11572198702087316</v>
      </c>
      <c r="S246" s="16">
        <f t="shared" si="26"/>
        <v>-58.119501392479926</v>
      </c>
      <c r="T246" s="65" t="s">
        <v>489</v>
      </c>
    </row>
    <row r="247" spans="1:20" ht="26.25" x14ac:dyDescent="0.25">
      <c r="A247" s="40" t="s">
        <v>36</v>
      </c>
      <c r="B247" s="51" t="s">
        <v>392</v>
      </c>
      <c r="C247" s="42" t="s">
        <v>393</v>
      </c>
      <c r="D247" s="12">
        <f t="shared" si="28"/>
        <v>0</v>
      </c>
      <c r="E247" s="12">
        <v>0</v>
      </c>
      <c r="F247" s="12">
        <f t="shared" si="29"/>
        <v>0</v>
      </c>
      <c r="G247" s="12">
        <f t="shared" si="27"/>
        <v>0</v>
      </c>
      <c r="H247" s="12">
        <f t="shared" si="24"/>
        <v>2.0659200000000003E-2</v>
      </c>
      <c r="I247" s="12">
        <v>0</v>
      </c>
      <c r="J247" s="12">
        <v>6.7444379999999998E-2</v>
      </c>
      <c r="K247" s="12">
        <v>0</v>
      </c>
      <c r="L247" s="12">
        <v>-4.6785179999999996E-2</v>
      </c>
      <c r="M247" s="12">
        <v>0</v>
      </c>
      <c r="N247" s="18">
        <v>0</v>
      </c>
      <c r="O247" s="12">
        <v>0</v>
      </c>
      <c r="P247" s="62" t="s">
        <v>485</v>
      </c>
      <c r="Q247" s="12">
        <f>F247-H247</f>
        <v>-2.0659200000000003E-2</v>
      </c>
      <c r="R247" s="12">
        <f t="shared" si="25"/>
        <v>2.0659200000000003E-2</v>
      </c>
      <c r="S247" s="16">
        <v>100</v>
      </c>
      <c r="T247" s="68" t="s">
        <v>491</v>
      </c>
    </row>
    <row r="248" spans="1:20" x14ac:dyDescent="0.25">
      <c r="A248" s="40" t="s">
        <v>36</v>
      </c>
      <c r="B248" s="51" t="s">
        <v>394</v>
      </c>
      <c r="C248" s="42" t="s">
        <v>395</v>
      </c>
      <c r="D248" s="12">
        <f t="shared" si="28"/>
        <v>0</v>
      </c>
      <c r="E248" s="12">
        <v>0</v>
      </c>
      <c r="F248" s="12">
        <f t="shared" si="29"/>
        <v>0</v>
      </c>
      <c r="G248" s="12">
        <f t="shared" si="27"/>
        <v>0</v>
      </c>
      <c r="H248" s="12">
        <f t="shared" si="24"/>
        <v>0</v>
      </c>
      <c r="I248" s="12">
        <v>0</v>
      </c>
      <c r="J248" s="12">
        <v>1.0654344E-2</v>
      </c>
      <c r="K248" s="12">
        <v>0</v>
      </c>
      <c r="L248" s="12">
        <v>-1.0654344E-2</v>
      </c>
      <c r="M248" s="12">
        <v>0</v>
      </c>
      <c r="N248" s="18">
        <v>0</v>
      </c>
      <c r="O248" s="12">
        <v>0</v>
      </c>
      <c r="P248" s="62" t="s">
        <v>485</v>
      </c>
      <c r="Q248" s="12">
        <f>F248-H248</f>
        <v>0</v>
      </c>
      <c r="R248" s="12">
        <f t="shared" si="25"/>
        <v>0</v>
      </c>
      <c r="S248" s="16">
        <v>0</v>
      </c>
      <c r="T248" s="65" t="s">
        <v>485</v>
      </c>
    </row>
    <row r="249" spans="1:20" ht="26.25" x14ac:dyDescent="0.25">
      <c r="A249" s="40" t="s">
        <v>36</v>
      </c>
      <c r="B249" s="51" t="s">
        <v>396</v>
      </c>
      <c r="C249" s="42" t="s">
        <v>397</v>
      </c>
      <c r="D249" s="12">
        <f t="shared" si="28"/>
        <v>0</v>
      </c>
      <c r="E249" s="12">
        <v>0</v>
      </c>
      <c r="F249" s="12">
        <f t="shared" si="29"/>
        <v>0</v>
      </c>
      <c r="G249" s="12">
        <f t="shared" si="27"/>
        <v>0</v>
      </c>
      <c r="H249" s="12">
        <f t="shared" si="24"/>
        <v>0</v>
      </c>
      <c r="I249" s="12">
        <v>0</v>
      </c>
      <c r="J249" s="12">
        <v>1.8470052720000001</v>
      </c>
      <c r="K249" s="12">
        <v>0</v>
      </c>
      <c r="L249" s="12">
        <v>-1.8470052720000001</v>
      </c>
      <c r="M249" s="12">
        <v>0</v>
      </c>
      <c r="N249" s="18">
        <v>0</v>
      </c>
      <c r="O249" s="12">
        <v>0</v>
      </c>
      <c r="P249" s="62" t="s">
        <v>485</v>
      </c>
      <c r="Q249" s="12">
        <f>F249-H249</f>
        <v>0</v>
      </c>
      <c r="R249" s="12">
        <f t="shared" si="25"/>
        <v>0</v>
      </c>
      <c r="S249" s="16">
        <v>0</v>
      </c>
      <c r="T249" s="65" t="s">
        <v>485</v>
      </c>
    </row>
    <row r="250" spans="1:20" ht="26.25" x14ac:dyDescent="0.25">
      <c r="A250" s="40" t="s">
        <v>36</v>
      </c>
      <c r="B250" s="51" t="s">
        <v>398</v>
      </c>
      <c r="C250" s="42" t="s">
        <v>399</v>
      </c>
      <c r="D250" s="12">
        <f t="shared" si="28"/>
        <v>0</v>
      </c>
      <c r="E250" s="12">
        <v>0</v>
      </c>
      <c r="F250" s="12">
        <f t="shared" si="29"/>
        <v>0</v>
      </c>
      <c r="G250" s="12">
        <f t="shared" si="27"/>
        <v>0</v>
      </c>
      <c r="H250" s="12">
        <f t="shared" si="24"/>
        <v>0</v>
      </c>
      <c r="I250" s="12">
        <v>0</v>
      </c>
      <c r="J250" s="12">
        <v>0.59014833599999994</v>
      </c>
      <c r="K250" s="12">
        <v>0</v>
      </c>
      <c r="L250" s="12">
        <v>-0.59014833599999994</v>
      </c>
      <c r="M250" s="12">
        <v>0</v>
      </c>
      <c r="N250" s="18">
        <v>0</v>
      </c>
      <c r="O250" s="12">
        <v>0</v>
      </c>
      <c r="P250" s="62" t="s">
        <v>485</v>
      </c>
      <c r="Q250" s="12">
        <f>F250-H250</f>
        <v>0</v>
      </c>
      <c r="R250" s="12">
        <f t="shared" si="25"/>
        <v>0</v>
      </c>
      <c r="S250" s="16">
        <v>0</v>
      </c>
      <c r="T250" s="65" t="s">
        <v>485</v>
      </c>
    </row>
    <row r="251" spans="1:20" ht="26.25" x14ac:dyDescent="0.25">
      <c r="A251" s="40" t="s">
        <v>36</v>
      </c>
      <c r="B251" s="51" t="s">
        <v>400</v>
      </c>
      <c r="C251" s="42" t="s">
        <v>401</v>
      </c>
      <c r="D251" s="12">
        <f t="shared" si="28"/>
        <v>0</v>
      </c>
      <c r="E251" s="12">
        <v>0</v>
      </c>
      <c r="F251" s="12">
        <f t="shared" si="29"/>
        <v>0</v>
      </c>
      <c r="G251" s="12">
        <f t="shared" si="27"/>
        <v>0</v>
      </c>
      <c r="H251" s="12">
        <f t="shared" si="24"/>
        <v>0</v>
      </c>
      <c r="I251" s="12">
        <v>0</v>
      </c>
      <c r="J251" s="12">
        <v>0.33959733599999997</v>
      </c>
      <c r="K251" s="12">
        <v>0</v>
      </c>
      <c r="L251" s="12">
        <v>-0.33959733599999997</v>
      </c>
      <c r="M251" s="12">
        <v>0</v>
      </c>
      <c r="N251" s="18">
        <v>0</v>
      </c>
      <c r="O251" s="12">
        <v>0</v>
      </c>
      <c r="P251" s="62" t="s">
        <v>485</v>
      </c>
      <c r="Q251" s="12">
        <f>F251-H251</f>
        <v>0</v>
      </c>
      <c r="R251" s="12">
        <f t="shared" si="25"/>
        <v>0</v>
      </c>
      <c r="S251" s="16">
        <v>0</v>
      </c>
      <c r="T251" s="65" t="s">
        <v>485</v>
      </c>
    </row>
    <row r="252" spans="1:20" ht="26.25" x14ac:dyDescent="0.25">
      <c r="A252" s="40" t="s">
        <v>36</v>
      </c>
      <c r="B252" s="51" t="s">
        <v>402</v>
      </c>
      <c r="C252" s="42" t="s">
        <v>403</v>
      </c>
      <c r="D252" s="12">
        <f t="shared" si="28"/>
        <v>0</v>
      </c>
      <c r="E252" s="12">
        <v>0</v>
      </c>
      <c r="F252" s="12">
        <f t="shared" si="29"/>
        <v>0</v>
      </c>
      <c r="G252" s="12">
        <f t="shared" si="27"/>
        <v>0</v>
      </c>
      <c r="H252" s="12">
        <f t="shared" si="24"/>
        <v>0</v>
      </c>
      <c r="I252" s="12">
        <v>0</v>
      </c>
      <c r="J252" s="12">
        <v>4.7514192000000004E-2</v>
      </c>
      <c r="K252" s="12">
        <v>0</v>
      </c>
      <c r="L252" s="12">
        <v>-4.7514192000000004E-2</v>
      </c>
      <c r="M252" s="12">
        <v>0</v>
      </c>
      <c r="N252" s="18">
        <v>0</v>
      </c>
      <c r="O252" s="12">
        <v>0</v>
      </c>
      <c r="P252" s="62" t="s">
        <v>485</v>
      </c>
      <c r="Q252" s="12">
        <f>F252-H252</f>
        <v>0</v>
      </c>
      <c r="R252" s="12">
        <f t="shared" si="25"/>
        <v>0</v>
      </c>
      <c r="S252" s="16">
        <v>0</v>
      </c>
      <c r="T252" s="65" t="s">
        <v>485</v>
      </c>
    </row>
    <row r="253" spans="1:20" ht="26.25" x14ac:dyDescent="0.25">
      <c r="A253" s="40" t="s">
        <v>36</v>
      </c>
      <c r="B253" s="51" t="s">
        <v>404</v>
      </c>
      <c r="C253" s="42" t="s">
        <v>405</v>
      </c>
      <c r="D253" s="12">
        <f t="shared" si="28"/>
        <v>0</v>
      </c>
      <c r="E253" s="12">
        <v>0</v>
      </c>
      <c r="F253" s="12">
        <f t="shared" si="29"/>
        <v>0</v>
      </c>
      <c r="G253" s="12">
        <f t="shared" si="27"/>
        <v>0</v>
      </c>
      <c r="H253" s="12">
        <f t="shared" si="24"/>
        <v>0</v>
      </c>
      <c r="I253" s="12">
        <v>0</v>
      </c>
      <c r="J253" s="12">
        <v>0.34872729599999996</v>
      </c>
      <c r="K253" s="12">
        <v>0</v>
      </c>
      <c r="L253" s="12">
        <v>-0.34872729599999996</v>
      </c>
      <c r="M253" s="12">
        <v>0</v>
      </c>
      <c r="N253" s="18">
        <v>0</v>
      </c>
      <c r="O253" s="12">
        <v>0</v>
      </c>
      <c r="P253" s="62" t="s">
        <v>485</v>
      </c>
      <c r="Q253" s="12">
        <f>F253-H253</f>
        <v>0</v>
      </c>
      <c r="R253" s="12">
        <f t="shared" si="25"/>
        <v>0</v>
      </c>
      <c r="S253" s="16">
        <v>0</v>
      </c>
      <c r="T253" s="65" t="s">
        <v>485</v>
      </c>
    </row>
    <row r="254" spans="1:20" ht="26.25" x14ac:dyDescent="0.25">
      <c r="A254" s="47" t="s">
        <v>36</v>
      </c>
      <c r="B254" s="51" t="s">
        <v>406</v>
      </c>
      <c r="C254" s="42" t="s">
        <v>407</v>
      </c>
      <c r="D254" s="12">
        <f t="shared" si="28"/>
        <v>0</v>
      </c>
      <c r="E254" s="12">
        <v>0</v>
      </c>
      <c r="F254" s="12">
        <f t="shared" si="29"/>
        <v>0</v>
      </c>
      <c r="G254" s="12">
        <f t="shared" si="27"/>
        <v>0</v>
      </c>
      <c r="H254" s="12">
        <f t="shared" si="24"/>
        <v>0</v>
      </c>
      <c r="I254" s="12">
        <v>0</v>
      </c>
      <c r="J254" s="12">
        <v>9.9995807999999992E-2</v>
      </c>
      <c r="K254" s="12">
        <v>0</v>
      </c>
      <c r="L254" s="12">
        <v>-9.9995807999999992E-2</v>
      </c>
      <c r="M254" s="12">
        <v>0</v>
      </c>
      <c r="N254" s="18">
        <v>0</v>
      </c>
      <c r="O254" s="12">
        <v>0</v>
      </c>
      <c r="P254" s="62" t="s">
        <v>485</v>
      </c>
      <c r="Q254" s="12">
        <f>F254-H254</f>
        <v>0</v>
      </c>
      <c r="R254" s="12">
        <f t="shared" si="25"/>
        <v>0</v>
      </c>
      <c r="S254" s="16">
        <v>0</v>
      </c>
      <c r="T254" s="65" t="s">
        <v>485</v>
      </c>
    </row>
    <row r="255" spans="1:20" ht="25.5" x14ac:dyDescent="0.25">
      <c r="A255" s="55" t="s">
        <v>36</v>
      </c>
      <c r="B255" s="57" t="s">
        <v>475</v>
      </c>
      <c r="C255" s="42" t="s">
        <v>476</v>
      </c>
      <c r="D255" s="12">
        <f t="shared" si="28"/>
        <v>0</v>
      </c>
      <c r="E255" s="12">
        <v>0</v>
      </c>
      <c r="F255" s="12">
        <f t="shared" si="29"/>
        <v>0</v>
      </c>
      <c r="G255" s="12">
        <f t="shared" si="27"/>
        <v>0</v>
      </c>
      <c r="H255" s="12">
        <f t="shared" si="24"/>
        <v>0</v>
      </c>
      <c r="I255" s="12">
        <v>0</v>
      </c>
      <c r="J255" s="12">
        <v>0</v>
      </c>
      <c r="K255" s="12">
        <v>0</v>
      </c>
      <c r="L255" s="12">
        <v>0</v>
      </c>
      <c r="M255" s="12">
        <v>0</v>
      </c>
      <c r="N255" s="18">
        <v>0</v>
      </c>
      <c r="O255" s="12">
        <v>0</v>
      </c>
      <c r="P255" s="62" t="s">
        <v>485</v>
      </c>
      <c r="Q255" s="12">
        <f>F255-H255</f>
        <v>0</v>
      </c>
      <c r="R255" s="12">
        <f t="shared" si="25"/>
        <v>0</v>
      </c>
      <c r="S255" s="16">
        <v>0</v>
      </c>
      <c r="T255" s="65" t="s">
        <v>485</v>
      </c>
    </row>
    <row r="256" spans="1:20" ht="26.25" x14ac:dyDescent="0.25">
      <c r="A256" s="55" t="s">
        <v>36</v>
      </c>
      <c r="B256" s="51" t="s">
        <v>477</v>
      </c>
      <c r="C256" s="42" t="s">
        <v>478</v>
      </c>
      <c r="D256" s="12">
        <f t="shared" si="28"/>
        <v>0</v>
      </c>
      <c r="E256" s="12">
        <v>0</v>
      </c>
      <c r="F256" s="12">
        <f t="shared" si="29"/>
        <v>0</v>
      </c>
      <c r="G256" s="12">
        <f t="shared" si="27"/>
        <v>0</v>
      </c>
      <c r="H256" s="12">
        <f t="shared" si="24"/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8">
        <v>0</v>
      </c>
      <c r="O256" s="12">
        <v>0</v>
      </c>
      <c r="P256" s="62" t="s">
        <v>485</v>
      </c>
      <c r="Q256" s="12">
        <f>F256-H256</f>
        <v>0</v>
      </c>
      <c r="R256" s="12">
        <f t="shared" si="25"/>
        <v>0</v>
      </c>
      <c r="S256" s="16">
        <v>0</v>
      </c>
      <c r="T256" s="65" t="s">
        <v>485</v>
      </c>
    </row>
    <row r="257" spans="1:29" ht="25.5" x14ac:dyDescent="0.25">
      <c r="A257" s="55" t="s">
        <v>36</v>
      </c>
      <c r="B257" s="51" t="s">
        <v>479</v>
      </c>
      <c r="C257" s="42" t="s">
        <v>480</v>
      </c>
      <c r="D257" s="12">
        <f t="shared" si="28"/>
        <v>0</v>
      </c>
      <c r="E257" s="12">
        <v>0</v>
      </c>
      <c r="F257" s="12">
        <f t="shared" si="29"/>
        <v>0</v>
      </c>
      <c r="G257" s="12">
        <f t="shared" si="27"/>
        <v>0</v>
      </c>
      <c r="H257" s="12">
        <f t="shared" si="24"/>
        <v>2.08524E-2</v>
      </c>
      <c r="I257" s="12">
        <v>0</v>
      </c>
      <c r="J257" s="12">
        <v>0</v>
      </c>
      <c r="K257" s="12">
        <v>0</v>
      </c>
      <c r="L257" s="12">
        <v>2.08524E-2</v>
      </c>
      <c r="M257" s="12">
        <v>0</v>
      </c>
      <c r="N257" s="18">
        <v>0</v>
      </c>
      <c r="O257" s="12">
        <v>0</v>
      </c>
      <c r="P257" s="62" t="s">
        <v>485</v>
      </c>
      <c r="Q257" s="12">
        <f>F257-H257</f>
        <v>-2.08524E-2</v>
      </c>
      <c r="R257" s="12">
        <f t="shared" si="25"/>
        <v>2.08524E-2</v>
      </c>
      <c r="S257" s="16">
        <v>100</v>
      </c>
      <c r="T257" s="68" t="s">
        <v>491</v>
      </c>
    </row>
    <row r="258" spans="1:29" ht="26.25" x14ac:dyDescent="0.25">
      <c r="A258" s="55" t="s">
        <v>36</v>
      </c>
      <c r="B258" s="51" t="s">
        <v>481</v>
      </c>
      <c r="C258" s="42" t="s">
        <v>482</v>
      </c>
      <c r="D258" s="12">
        <f t="shared" si="28"/>
        <v>0</v>
      </c>
      <c r="E258" s="12">
        <v>0</v>
      </c>
      <c r="F258" s="12">
        <f t="shared" si="29"/>
        <v>0</v>
      </c>
      <c r="G258" s="12">
        <f t="shared" si="27"/>
        <v>0</v>
      </c>
      <c r="H258" s="12">
        <f t="shared" si="24"/>
        <v>2.03868E-2</v>
      </c>
      <c r="I258" s="12">
        <v>0</v>
      </c>
      <c r="J258" s="12">
        <v>0</v>
      </c>
      <c r="K258" s="12">
        <v>0</v>
      </c>
      <c r="L258" s="12">
        <v>2.03868E-2</v>
      </c>
      <c r="M258" s="12">
        <v>0</v>
      </c>
      <c r="N258" s="18">
        <v>0</v>
      </c>
      <c r="O258" s="12">
        <v>0</v>
      </c>
      <c r="P258" s="62" t="s">
        <v>485</v>
      </c>
      <c r="Q258" s="12">
        <f>F258-H258</f>
        <v>-2.03868E-2</v>
      </c>
      <c r="R258" s="12">
        <f t="shared" si="25"/>
        <v>2.03868E-2</v>
      </c>
      <c r="S258" s="16">
        <v>100</v>
      </c>
      <c r="T258" s="68" t="s">
        <v>491</v>
      </c>
    </row>
    <row r="259" spans="1:29" x14ac:dyDescent="0.25">
      <c r="A259" s="55" t="s">
        <v>36</v>
      </c>
      <c r="B259" s="44" t="s">
        <v>513</v>
      </c>
      <c r="C259" s="42" t="s">
        <v>517</v>
      </c>
      <c r="D259" s="12">
        <v>0</v>
      </c>
      <c r="E259" s="12">
        <v>0</v>
      </c>
      <c r="F259" s="12">
        <v>0</v>
      </c>
      <c r="G259" s="12">
        <v>0</v>
      </c>
      <c r="H259" s="12">
        <f t="shared" si="24"/>
        <v>3.9162700000000002E-2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8">
        <v>3.9162700000000002E-2</v>
      </c>
      <c r="O259" s="12">
        <v>0</v>
      </c>
      <c r="P259" s="62" t="s">
        <v>485</v>
      </c>
      <c r="Q259" s="12">
        <f>F259-H259</f>
        <v>-3.9162700000000002E-2</v>
      </c>
      <c r="R259" s="12">
        <f t="shared" si="25"/>
        <v>3.9162700000000002E-2</v>
      </c>
      <c r="S259" s="16">
        <v>100</v>
      </c>
      <c r="T259" s="69" t="s">
        <v>494</v>
      </c>
    </row>
    <row r="260" spans="1:29" s="14" customFormat="1" ht="25.5" x14ac:dyDescent="0.25">
      <c r="A260" s="37" t="s">
        <v>37</v>
      </c>
      <c r="B260" s="38" t="s">
        <v>126</v>
      </c>
      <c r="C260" s="39" t="s">
        <v>49</v>
      </c>
      <c r="D260" s="13">
        <f t="shared" si="28"/>
        <v>0</v>
      </c>
      <c r="E260" s="13">
        <v>0</v>
      </c>
      <c r="F260" s="13">
        <f t="shared" si="29"/>
        <v>0</v>
      </c>
      <c r="G260" s="13">
        <f t="shared" si="27"/>
        <v>0</v>
      </c>
      <c r="H260" s="13">
        <f t="shared" si="24"/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7">
        <v>0</v>
      </c>
      <c r="O260" s="13">
        <v>0</v>
      </c>
      <c r="P260" s="61" t="s">
        <v>485</v>
      </c>
      <c r="Q260" s="13">
        <f>F260-H260</f>
        <v>0</v>
      </c>
      <c r="R260" s="13">
        <f t="shared" si="25"/>
        <v>0</v>
      </c>
      <c r="S260" s="15">
        <v>0</v>
      </c>
      <c r="T260" s="67" t="s">
        <v>485</v>
      </c>
      <c r="U260" s="29"/>
      <c r="V260" s="29"/>
      <c r="W260" s="29"/>
      <c r="X260" s="29"/>
      <c r="Y260" s="29"/>
      <c r="Z260" s="29"/>
      <c r="AA260" s="29"/>
      <c r="AB260" s="29"/>
      <c r="AC260" s="29"/>
    </row>
    <row r="261" spans="1:29" x14ac:dyDescent="0.25">
      <c r="A261" s="40" t="s">
        <v>37</v>
      </c>
      <c r="B261" s="41" t="s">
        <v>483</v>
      </c>
      <c r="C261" s="42" t="s">
        <v>484</v>
      </c>
      <c r="D261" s="12">
        <f t="shared" si="28"/>
        <v>0</v>
      </c>
      <c r="E261" s="12">
        <v>0</v>
      </c>
      <c r="F261" s="12">
        <f t="shared" si="29"/>
        <v>0</v>
      </c>
      <c r="G261" s="12">
        <f t="shared" si="27"/>
        <v>0</v>
      </c>
      <c r="H261" s="12">
        <f t="shared" si="24"/>
        <v>0</v>
      </c>
      <c r="I261" s="12">
        <v>0</v>
      </c>
      <c r="J261" s="12">
        <v>0</v>
      </c>
      <c r="K261" s="12">
        <v>0</v>
      </c>
      <c r="L261" s="12">
        <v>0</v>
      </c>
      <c r="M261" s="12">
        <v>0</v>
      </c>
      <c r="N261" s="18">
        <v>0</v>
      </c>
      <c r="O261" s="12">
        <v>0</v>
      </c>
      <c r="P261" s="62" t="s">
        <v>485</v>
      </c>
      <c r="Q261" s="12">
        <f>F261-H261</f>
        <v>0</v>
      </c>
      <c r="R261" s="12">
        <f t="shared" si="25"/>
        <v>0</v>
      </c>
      <c r="S261" s="16">
        <v>0</v>
      </c>
      <c r="T261" s="65" t="s">
        <v>485</v>
      </c>
    </row>
    <row r="262" spans="1:29" s="14" customFormat="1" x14ac:dyDescent="0.25">
      <c r="A262" s="37" t="s">
        <v>38</v>
      </c>
      <c r="B262" s="38" t="s">
        <v>127</v>
      </c>
      <c r="C262" s="39" t="s">
        <v>49</v>
      </c>
      <c r="D262" s="13">
        <f t="shared" si="28"/>
        <v>41.170323756000002</v>
      </c>
      <c r="E262" s="13">
        <v>0</v>
      </c>
      <c r="F262" s="13">
        <f t="shared" si="29"/>
        <v>41.170323756000002</v>
      </c>
      <c r="G262" s="13">
        <f t="shared" si="27"/>
        <v>41.170323756000002</v>
      </c>
      <c r="H262" s="13">
        <f t="shared" si="24"/>
        <v>41.45834632999992</v>
      </c>
      <c r="I262" s="13">
        <v>0</v>
      </c>
      <c r="J262" s="13">
        <v>18.580195008</v>
      </c>
      <c r="K262" s="13">
        <v>10.569570960000002</v>
      </c>
      <c r="L262" s="13">
        <v>21.65118813199992</v>
      </c>
      <c r="M262" s="13">
        <v>30.600752795999998</v>
      </c>
      <c r="N262" s="17">
        <v>1.22696319</v>
      </c>
      <c r="O262" s="13">
        <v>0</v>
      </c>
      <c r="P262" s="61" t="s">
        <v>485</v>
      </c>
      <c r="Q262" s="13">
        <f>F262-H262</f>
        <v>-0.2880225739999176</v>
      </c>
      <c r="R262" s="13">
        <f t="shared" si="25"/>
        <v>0.2880225739999176</v>
      </c>
      <c r="S262" s="15">
        <f t="shared" si="26"/>
        <v>0.69958782861876045</v>
      </c>
      <c r="T262" s="67" t="s">
        <v>485</v>
      </c>
      <c r="U262" s="29"/>
      <c r="V262" s="29"/>
      <c r="W262" s="29"/>
      <c r="X262" s="29"/>
      <c r="Y262" s="29"/>
      <c r="Z262" s="29"/>
      <c r="AA262" s="29"/>
      <c r="AB262" s="29"/>
      <c r="AC262" s="29"/>
    </row>
    <row r="263" spans="1:29" ht="204" x14ac:dyDescent="0.25">
      <c r="A263" s="40" t="s">
        <v>38</v>
      </c>
      <c r="B263" s="59" t="s">
        <v>358</v>
      </c>
      <c r="C263" s="53" t="s">
        <v>359</v>
      </c>
      <c r="D263" s="12">
        <f t="shared" si="28"/>
        <v>8.7414038400000003</v>
      </c>
      <c r="E263" s="12">
        <v>0</v>
      </c>
      <c r="F263" s="12">
        <f t="shared" si="29"/>
        <v>8.7414038400000003</v>
      </c>
      <c r="G263" s="12">
        <f t="shared" si="27"/>
        <v>8.7414038400000003</v>
      </c>
      <c r="H263" s="12">
        <f t="shared" si="24"/>
        <v>1.80017304</v>
      </c>
      <c r="I263" s="12">
        <v>0</v>
      </c>
      <c r="J263" s="12">
        <v>5.9534999999999991E-2</v>
      </c>
      <c r="K263" s="12">
        <v>8.5421078399999999</v>
      </c>
      <c r="L263" s="12">
        <v>0.51367485000000002</v>
      </c>
      <c r="M263" s="12">
        <v>0.199296</v>
      </c>
      <c r="N263" s="18">
        <v>1.22696319</v>
      </c>
      <c r="O263" s="12">
        <v>0</v>
      </c>
      <c r="P263" s="62" t="s">
        <v>485</v>
      </c>
      <c r="Q263" s="12">
        <f>F263-H263</f>
        <v>6.9412308000000005</v>
      </c>
      <c r="R263" s="12">
        <f t="shared" si="25"/>
        <v>-6.9412308000000005</v>
      </c>
      <c r="S263" s="16">
        <f t="shared" si="26"/>
        <v>-79.406362262288525</v>
      </c>
      <c r="T263" s="64" t="s">
        <v>492</v>
      </c>
    </row>
    <row r="264" spans="1:29" ht="63.75" x14ac:dyDescent="0.25">
      <c r="A264" s="40" t="s">
        <v>38</v>
      </c>
      <c r="B264" s="59" t="s">
        <v>360</v>
      </c>
      <c r="C264" s="53" t="s">
        <v>361</v>
      </c>
      <c r="D264" s="12">
        <f t="shared" si="28"/>
        <v>32.428919915999998</v>
      </c>
      <c r="E264" s="12">
        <v>0</v>
      </c>
      <c r="F264" s="12">
        <f t="shared" si="29"/>
        <v>32.428919915999998</v>
      </c>
      <c r="G264" s="12">
        <f t="shared" si="27"/>
        <v>32.428919915999998</v>
      </c>
      <c r="H264" s="12">
        <f t="shared" si="24"/>
        <v>18.517839999999961</v>
      </c>
      <c r="I264" s="12">
        <v>0</v>
      </c>
      <c r="J264" s="12">
        <v>0</v>
      </c>
      <c r="K264" s="12">
        <v>2.0274631200000002</v>
      </c>
      <c r="L264" s="12">
        <v>18.517839999999961</v>
      </c>
      <c r="M264" s="12">
        <v>30.401456795999998</v>
      </c>
      <c r="N264" s="18">
        <v>0</v>
      </c>
      <c r="O264" s="12">
        <v>0</v>
      </c>
      <c r="P264" s="62" t="s">
        <v>485</v>
      </c>
      <c r="Q264" s="12">
        <f>F264-H264</f>
        <v>13.911079916000038</v>
      </c>
      <c r="R264" s="12">
        <f t="shared" si="25"/>
        <v>-13.911079916000038</v>
      </c>
      <c r="S264" s="16">
        <f t="shared" si="26"/>
        <v>-42.89714227927923</v>
      </c>
      <c r="T264" s="64" t="s">
        <v>523</v>
      </c>
    </row>
    <row r="265" spans="1:29" ht="102" x14ac:dyDescent="0.25">
      <c r="A265" s="40" t="s">
        <v>38</v>
      </c>
      <c r="B265" s="63" t="s">
        <v>519</v>
      </c>
      <c r="C265" s="42" t="s">
        <v>410</v>
      </c>
      <c r="D265" s="12">
        <f t="shared" si="28"/>
        <v>0</v>
      </c>
      <c r="E265" s="12">
        <v>0</v>
      </c>
      <c r="F265" s="12">
        <f t="shared" si="29"/>
        <v>0</v>
      </c>
      <c r="G265" s="12">
        <f t="shared" si="27"/>
        <v>0</v>
      </c>
      <c r="H265" s="12">
        <f t="shared" si="24"/>
        <v>21.140333289999958</v>
      </c>
      <c r="I265" s="12">
        <v>0</v>
      </c>
      <c r="J265" s="12">
        <v>18.520660008</v>
      </c>
      <c r="K265" s="12">
        <v>0</v>
      </c>
      <c r="L265" s="12">
        <v>2.6196732819999595</v>
      </c>
      <c r="M265" s="12">
        <v>0</v>
      </c>
      <c r="N265" s="18">
        <v>0</v>
      </c>
      <c r="O265" s="12">
        <v>0</v>
      </c>
      <c r="P265" s="62" t="s">
        <v>485</v>
      </c>
      <c r="Q265" s="12">
        <f>F265-H265</f>
        <v>-21.140333289999958</v>
      </c>
      <c r="R265" s="12">
        <f t="shared" si="25"/>
        <v>21.140333289999958</v>
      </c>
      <c r="S265" s="16">
        <v>100</v>
      </c>
      <c r="T265" s="68" t="s">
        <v>493</v>
      </c>
    </row>
  </sheetData>
  <mergeCells count="27">
    <mergeCell ref="F13:F15"/>
    <mergeCell ref="S14:S15"/>
    <mergeCell ref="T111:T121"/>
    <mergeCell ref="O14:P14"/>
    <mergeCell ref="R14:R15"/>
    <mergeCell ref="T25:T96"/>
    <mergeCell ref="A4:T4"/>
    <mergeCell ref="A5:T5"/>
    <mergeCell ref="A7:T7"/>
    <mergeCell ref="A8:T8"/>
    <mergeCell ref="A9:T9"/>
    <mergeCell ref="A10:T10"/>
    <mergeCell ref="A11:T11"/>
    <mergeCell ref="K14:L14"/>
    <mergeCell ref="I14:J14"/>
    <mergeCell ref="G14:H14"/>
    <mergeCell ref="T13:T15"/>
    <mergeCell ref="M14:N14"/>
    <mergeCell ref="A12:T12"/>
    <mergeCell ref="A13:A15"/>
    <mergeCell ref="B13:B15"/>
    <mergeCell ref="C13:C15"/>
    <mergeCell ref="D13:D15"/>
    <mergeCell ref="E13:E15"/>
    <mergeCell ref="G13:P13"/>
    <mergeCell ref="Q13:Q15"/>
    <mergeCell ref="R13:S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0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 </vt:lpstr>
      <vt:lpstr>'10квФ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2018-06-19T11:44:26Z</cp:lastPrinted>
  <dcterms:created xsi:type="dcterms:W3CDTF">2009-07-27T10:10:26Z</dcterms:created>
  <dcterms:modified xsi:type="dcterms:W3CDTF">2020-11-11T14:35:41Z</dcterms:modified>
</cp:coreProperties>
</file>