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20" yWindow="-60" windowWidth="29040" windowHeight="15780" tabRatio="796"/>
  </bookViews>
  <sheets>
    <sheet name="10квФ " sheetId="11" r:id="rId1"/>
  </sheets>
  <definedNames>
    <definedName name="_xlnm._FilterDatabase" localSheetId="0" hidden="1">'10квФ '!$A$16:$BQ$16</definedName>
    <definedName name="Z_500C2F4F_1743_499A_A051_20565DBF52B2_.wvu.PrintArea" localSheetId="0" hidden="1">'10квФ '!$A$1:$T$16</definedName>
    <definedName name="_xlnm.Print_Area" localSheetId="0">'10квФ '!$A$1:$T$16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G16" i="11" l="1"/>
  <c r="S27" i="11"/>
  <c r="S28" i="11"/>
  <c r="S30" i="11"/>
  <c r="S120" i="11"/>
  <c r="S121" i="11"/>
  <c r="S122" i="11"/>
  <c r="S133" i="11"/>
  <c r="S134" i="11"/>
  <c r="S135" i="11"/>
  <c r="S136" i="11"/>
  <c r="S137" i="11"/>
  <c r="S138" i="11"/>
  <c r="S139" i="11"/>
  <c r="S140" i="11"/>
  <c r="S141" i="11"/>
  <c r="S142" i="11"/>
  <c r="S144" i="11"/>
  <c r="S149" i="11"/>
  <c r="S150" i="11"/>
  <c r="S151" i="11"/>
  <c r="S152" i="11"/>
  <c r="S153" i="11"/>
  <c r="S154" i="11"/>
  <c r="S155" i="11"/>
  <c r="S156" i="11"/>
  <c r="S157" i="11"/>
  <c r="S158" i="11"/>
  <c r="S159" i="11"/>
  <c r="S160" i="11"/>
  <c r="S161" i="11"/>
  <c r="S162" i="11"/>
  <c r="S163" i="11"/>
  <c r="S164" i="11"/>
  <c r="S165" i="11"/>
  <c r="S166" i="11"/>
  <c r="S167" i="11"/>
  <c r="S168" i="11"/>
  <c r="S169" i="11"/>
  <c r="S170" i="11"/>
  <c r="S171" i="11"/>
  <c r="S172" i="11"/>
  <c r="S173" i="11"/>
  <c r="S176" i="11"/>
  <c r="S177" i="11"/>
  <c r="S178" i="11"/>
  <c r="S179" i="11"/>
  <c r="S180" i="11"/>
  <c r="S181" i="11"/>
  <c r="S182" i="11"/>
  <c r="S183" i="11"/>
  <c r="S184" i="11"/>
  <c r="S185" i="11"/>
  <c r="S186" i="11"/>
  <c r="S187" i="11"/>
  <c r="S188" i="11"/>
  <c r="S189" i="11"/>
  <c r="S190" i="11"/>
  <c r="S191" i="11"/>
  <c r="S192" i="11"/>
  <c r="S193" i="11"/>
  <c r="S194" i="11"/>
  <c r="S195" i="11"/>
  <c r="S196" i="11"/>
  <c r="S232" i="11"/>
  <c r="S241" i="11"/>
  <c r="S242" i="11"/>
  <c r="S243" i="11"/>
  <c r="S244" i="11"/>
  <c r="S245" i="11"/>
  <c r="S246" i="11"/>
  <c r="S247" i="11"/>
  <c r="S248" i="11"/>
  <c r="S249" i="11"/>
  <c r="S250" i="11"/>
  <c r="S251" i="11"/>
  <c r="S261" i="11"/>
  <c r="S262" i="11"/>
  <c r="S293" i="11"/>
  <c r="S294" i="11"/>
  <c r="R20" i="11"/>
  <c r="R27" i="11"/>
  <c r="R28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65" i="11"/>
  <c r="R66" i="11"/>
  <c r="R67" i="11"/>
  <c r="R68" i="11"/>
  <c r="R69" i="11"/>
  <c r="R70" i="11"/>
  <c r="R71" i="11"/>
  <c r="R72" i="11"/>
  <c r="R73" i="11"/>
  <c r="R74" i="11"/>
  <c r="R75" i="11"/>
  <c r="R76" i="11"/>
  <c r="R77" i="11"/>
  <c r="R78" i="11"/>
  <c r="R79" i="11"/>
  <c r="R80" i="11"/>
  <c r="R81" i="11"/>
  <c r="R82" i="11"/>
  <c r="R83" i="11"/>
  <c r="R84" i="11"/>
  <c r="R85" i="11"/>
  <c r="R86" i="11"/>
  <c r="R87" i="11"/>
  <c r="R88" i="11"/>
  <c r="R89" i="11"/>
  <c r="R90" i="11"/>
  <c r="R91" i="11"/>
  <c r="R92" i="11"/>
  <c r="R93" i="11"/>
  <c r="R94" i="11"/>
  <c r="R95" i="11"/>
  <c r="R96" i="11"/>
  <c r="R97" i="11"/>
  <c r="R98" i="11"/>
  <c r="R99" i="11"/>
  <c r="R100" i="11"/>
  <c r="R101" i="11"/>
  <c r="R102" i="11"/>
  <c r="R103" i="11"/>
  <c r="R104" i="11"/>
  <c r="R105" i="11"/>
  <c r="R106" i="11"/>
  <c r="R107" i="11"/>
  <c r="R108" i="11"/>
  <c r="R109" i="11"/>
  <c r="R110" i="11"/>
  <c r="R111" i="11"/>
  <c r="R112" i="11"/>
  <c r="R113" i="11"/>
  <c r="R114" i="11"/>
  <c r="R115" i="11"/>
  <c r="R116" i="11"/>
  <c r="R118" i="11"/>
  <c r="R120" i="11"/>
  <c r="R121" i="11"/>
  <c r="R122" i="11"/>
  <c r="R123" i="11"/>
  <c r="R124" i="11"/>
  <c r="R125" i="11"/>
  <c r="R126" i="11"/>
  <c r="R127" i="11"/>
  <c r="R128" i="11"/>
  <c r="R129" i="11"/>
  <c r="R133" i="11"/>
  <c r="R134" i="11"/>
  <c r="R135" i="11"/>
  <c r="R136" i="11"/>
  <c r="R137" i="11"/>
  <c r="R138" i="11"/>
  <c r="R139" i="11"/>
  <c r="R140" i="11"/>
  <c r="R141" i="11"/>
  <c r="R142" i="11"/>
  <c r="R144" i="11"/>
  <c r="R145" i="11"/>
  <c r="R146" i="11"/>
  <c r="R147" i="11"/>
  <c r="R148" i="11"/>
  <c r="R149" i="11"/>
  <c r="R150" i="11"/>
  <c r="R151" i="11"/>
  <c r="R152" i="11"/>
  <c r="R153" i="11"/>
  <c r="R154" i="11"/>
  <c r="R155" i="11"/>
  <c r="R156" i="11"/>
  <c r="R157" i="11"/>
  <c r="R158" i="11"/>
  <c r="R159" i="11"/>
  <c r="R160" i="11"/>
  <c r="R161" i="11"/>
  <c r="R162" i="11"/>
  <c r="R163" i="11"/>
  <c r="R164" i="11"/>
  <c r="R165" i="11"/>
  <c r="R166" i="11"/>
  <c r="R167" i="11"/>
  <c r="R168" i="11"/>
  <c r="R169" i="11"/>
  <c r="R170" i="11"/>
  <c r="R171" i="11"/>
  <c r="R172" i="11"/>
  <c r="R173" i="11"/>
  <c r="R176" i="11"/>
  <c r="R177" i="11"/>
  <c r="R178" i="11"/>
  <c r="R179" i="11"/>
  <c r="R180" i="11"/>
  <c r="R181" i="11"/>
  <c r="R182" i="11"/>
  <c r="R183" i="11"/>
  <c r="R184" i="11"/>
  <c r="R185" i="11"/>
  <c r="R186" i="11"/>
  <c r="R187" i="11"/>
  <c r="R188" i="11"/>
  <c r="R189" i="11"/>
  <c r="R190" i="11"/>
  <c r="R191" i="11"/>
  <c r="R192" i="11"/>
  <c r="R193" i="11"/>
  <c r="R194" i="11"/>
  <c r="R195" i="11"/>
  <c r="R196" i="11"/>
  <c r="R197" i="11"/>
  <c r="R198" i="11"/>
  <c r="R199" i="11"/>
  <c r="R200" i="11"/>
  <c r="R201" i="11"/>
  <c r="R202" i="11"/>
  <c r="R203" i="11"/>
  <c r="R204" i="11"/>
  <c r="R205" i="11"/>
  <c r="R206" i="11"/>
  <c r="R207" i="11"/>
  <c r="R208" i="11"/>
  <c r="R209" i="11"/>
  <c r="R210" i="11"/>
  <c r="R211" i="11"/>
  <c r="R212" i="11"/>
  <c r="R213" i="11"/>
  <c r="R214" i="11"/>
  <c r="R215" i="11"/>
  <c r="R216" i="11"/>
  <c r="R217" i="11"/>
  <c r="R218" i="11"/>
  <c r="R219" i="11"/>
  <c r="R220" i="11"/>
  <c r="R221" i="11"/>
  <c r="R222" i="11"/>
  <c r="R223" i="11"/>
  <c r="R224" i="11"/>
  <c r="R225" i="11"/>
  <c r="R226" i="11"/>
  <c r="R227" i="11"/>
  <c r="R228" i="11"/>
  <c r="R230" i="11"/>
  <c r="R232" i="11"/>
  <c r="R233" i="11"/>
  <c r="R234" i="11"/>
  <c r="R235" i="11"/>
  <c r="R236" i="11"/>
  <c r="R237" i="11"/>
  <c r="R238" i="11"/>
  <c r="R239" i="11"/>
  <c r="R241" i="11"/>
  <c r="R242" i="11"/>
  <c r="R243" i="11"/>
  <c r="R244" i="11"/>
  <c r="R245" i="11"/>
  <c r="R246" i="11"/>
  <c r="R247" i="11"/>
  <c r="R248" i="11"/>
  <c r="R249" i="11"/>
  <c r="R250" i="11"/>
  <c r="R251" i="11"/>
  <c r="R252" i="11"/>
  <c r="R253" i="11"/>
  <c r="R254" i="11"/>
  <c r="R255" i="11"/>
  <c r="R256" i="11"/>
  <c r="R257" i="11"/>
  <c r="R258" i="11"/>
  <c r="R259" i="11"/>
  <c r="R260" i="11"/>
  <c r="R261" i="11"/>
  <c r="R262" i="11"/>
  <c r="R263" i="11"/>
  <c r="R264" i="11"/>
  <c r="R265" i="11"/>
  <c r="R266" i="11"/>
  <c r="R267" i="11"/>
  <c r="R268" i="11"/>
  <c r="R269" i="11"/>
  <c r="R270" i="11"/>
  <c r="R271" i="11"/>
  <c r="R272" i="11"/>
  <c r="R273" i="11"/>
  <c r="R274" i="11"/>
  <c r="R275" i="11"/>
  <c r="R276" i="11"/>
  <c r="R277" i="11"/>
  <c r="R278" i="11"/>
  <c r="R279" i="11"/>
  <c r="R280" i="11"/>
  <c r="R281" i="11"/>
  <c r="R282" i="11"/>
  <c r="R283" i="11"/>
  <c r="R284" i="11"/>
  <c r="R285" i="11"/>
  <c r="R286" i="11"/>
  <c r="R287" i="11"/>
  <c r="R288" i="11"/>
  <c r="R289" i="11"/>
  <c r="R291" i="11"/>
  <c r="R293" i="11"/>
  <c r="R294" i="11"/>
  <c r="R295" i="11"/>
  <c r="R296" i="11"/>
  <c r="R297" i="11"/>
  <c r="R298" i="11"/>
  <c r="R299" i="11"/>
  <c r="O292" i="11" l="1"/>
  <c r="O23" i="11" s="1"/>
  <c r="M292" i="11"/>
  <c r="M23" i="11" s="1"/>
  <c r="K292" i="11"/>
  <c r="K23" i="11" s="1"/>
  <c r="I292" i="11"/>
  <c r="O290" i="11"/>
  <c r="O22" i="11" s="1"/>
  <c r="M290" i="11"/>
  <c r="M22" i="11" s="1"/>
  <c r="K290" i="11"/>
  <c r="K22" i="11" s="1"/>
  <c r="I290" i="11"/>
  <c r="O240" i="11"/>
  <c r="O21" i="11" s="1"/>
  <c r="M240" i="11"/>
  <c r="M21" i="11" s="1"/>
  <c r="K240" i="11"/>
  <c r="K21" i="11" s="1"/>
  <c r="I240" i="11"/>
  <c r="O231" i="11"/>
  <c r="O229" i="11" s="1"/>
  <c r="M231" i="11"/>
  <c r="M229" i="11" s="1"/>
  <c r="K231" i="11"/>
  <c r="K229" i="11" s="1"/>
  <c r="I231" i="11"/>
  <c r="O175" i="11"/>
  <c r="O174" i="11" s="1"/>
  <c r="M175" i="11"/>
  <c r="M174" i="11" s="1"/>
  <c r="K175" i="11"/>
  <c r="K174" i="11" s="1"/>
  <c r="I175" i="11"/>
  <c r="O143" i="11"/>
  <c r="M143" i="11"/>
  <c r="K143" i="11"/>
  <c r="I143" i="11"/>
  <c r="O132" i="11"/>
  <c r="O131" i="11" s="1"/>
  <c r="M132" i="11"/>
  <c r="M131" i="11" s="1"/>
  <c r="K132" i="11"/>
  <c r="K131" i="11" s="1"/>
  <c r="K130" i="11" s="1"/>
  <c r="K19" i="11" s="1"/>
  <c r="I132" i="11"/>
  <c r="O119" i="11"/>
  <c r="O117" i="11" s="1"/>
  <c r="M119" i="11"/>
  <c r="M117" i="11" s="1"/>
  <c r="K119" i="11"/>
  <c r="K117" i="11" s="1"/>
  <c r="I119" i="11"/>
  <c r="O29" i="11"/>
  <c r="O26" i="11" s="1"/>
  <c r="M29" i="11"/>
  <c r="M26" i="11" s="1"/>
  <c r="M25" i="11" s="1"/>
  <c r="M18" i="11" s="1"/>
  <c r="K29" i="11"/>
  <c r="K26" i="11" s="1"/>
  <c r="I29" i="11"/>
  <c r="I26" i="11" l="1"/>
  <c r="S29" i="11"/>
  <c r="R29" i="11"/>
  <c r="I117" i="11"/>
  <c r="S119" i="11"/>
  <c r="R119" i="11"/>
  <c r="I131" i="11"/>
  <c r="R132" i="11"/>
  <c r="S132" i="11"/>
  <c r="R143" i="11"/>
  <c r="S143" i="11"/>
  <c r="I174" i="11"/>
  <c r="R175" i="11"/>
  <c r="S175" i="11"/>
  <c r="I229" i="11"/>
  <c r="S231" i="11"/>
  <c r="R231" i="11"/>
  <c r="I21" i="11"/>
  <c r="R240" i="11"/>
  <c r="S240" i="11"/>
  <c r="I22" i="11"/>
  <c r="R22" i="11" s="1"/>
  <c r="R290" i="11"/>
  <c r="I23" i="11"/>
  <c r="S292" i="11"/>
  <c r="R292" i="11"/>
  <c r="M130" i="11"/>
  <c r="M19" i="11" s="1"/>
  <c r="M17" i="11" s="1"/>
  <c r="O25" i="11"/>
  <c r="O18" i="11" s="1"/>
  <c r="O130" i="11"/>
  <c r="O19" i="11" s="1"/>
  <c r="K25" i="11"/>
  <c r="K18" i="11" s="1"/>
  <c r="K17" i="11" s="1"/>
  <c r="S23" i="11" l="1"/>
  <c r="R23" i="11"/>
  <c r="R229" i="11"/>
  <c r="S229" i="11"/>
  <c r="I130" i="11"/>
  <c r="R131" i="11"/>
  <c r="S131" i="11"/>
  <c r="S21" i="11"/>
  <c r="R21" i="11"/>
  <c r="O17" i="11"/>
  <c r="I25" i="11"/>
  <c r="G25" i="11" s="1"/>
  <c r="D25" i="11" s="1"/>
  <c r="F25" i="11" s="1"/>
  <c r="S26" i="11"/>
  <c r="R26" i="11"/>
  <c r="S174" i="11"/>
  <c r="R174" i="11"/>
  <c r="R117" i="11"/>
  <c r="S117" i="11"/>
  <c r="S25" i="11" l="1"/>
  <c r="R25" i="11"/>
  <c r="I18" i="11"/>
  <c r="G18" i="11" s="1"/>
  <c r="D18" i="11" s="1"/>
  <c r="F18" i="11" s="1"/>
  <c r="I19" i="11"/>
  <c r="S130" i="11"/>
  <c r="R130" i="11"/>
  <c r="G19" i="11"/>
  <c r="D19" i="11" s="1"/>
  <c r="F19" i="11" s="1"/>
  <c r="G20" i="11"/>
  <c r="D20" i="11" s="1"/>
  <c r="F20" i="11" s="1"/>
  <c r="G21" i="11"/>
  <c r="D21" i="11" s="1"/>
  <c r="F21" i="11" s="1"/>
  <c r="G22" i="11"/>
  <c r="D22" i="11" s="1"/>
  <c r="F22" i="11" s="1"/>
  <c r="G23" i="11"/>
  <c r="D23" i="11" s="1"/>
  <c r="F23" i="11" s="1"/>
  <c r="G26" i="11"/>
  <c r="D26" i="11" s="1"/>
  <c r="F26" i="11" s="1"/>
  <c r="G27" i="11"/>
  <c r="D27" i="11" s="1"/>
  <c r="F27" i="11" s="1"/>
  <c r="G28" i="11"/>
  <c r="D28" i="11" s="1"/>
  <c r="F28" i="11" s="1"/>
  <c r="G29" i="11"/>
  <c r="D29" i="11" s="1"/>
  <c r="F29" i="11" s="1"/>
  <c r="G30" i="11"/>
  <c r="D30" i="11" s="1"/>
  <c r="F30" i="11" s="1"/>
  <c r="G31" i="11"/>
  <c r="D31" i="11" s="1"/>
  <c r="F31" i="11" s="1"/>
  <c r="G32" i="11"/>
  <c r="D32" i="11" s="1"/>
  <c r="F32" i="11" s="1"/>
  <c r="G33" i="11"/>
  <c r="D33" i="11" s="1"/>
  <c r="F33" i="11" s="1"/>
  <c r="G34" i="11"/>
  <c r="D34" i="11" s="1"/>
  <c r="F34" i="11" s="1"/>
  <c r="G35" i="11"/>
  <c r="D35" i="11" s="1"/>
  <c r="F35" i="11" s="1"/>
  <c r="G36" i="11"/>
  <c r="D36" i="11" s="1"/>
  <c r="F36" i="11" s="1"/>
  <c r="G37" i="11"/>
  <c r="D37" i="11" s="1"/>
  <c r="F37" i="11" s="1"/>
  <c r="G38" i="11"/>
  <c r="D38" i="11" s="1"/>
  <c r="F38" i="11" s="1"/>
  <c r="G39" i="11"/>
  <c r="D39" i="11" s="1"/>
  <c r="F39" i="11" s="1"/>
  <c r="G40" i="11"/>
  <c r="D40" i="11" s="1"/>
  <c r="F40" i="11" s="1"/>
  <c r="G41" i="11"/>
  <c r="D41" i="11" s="1"/>
  <c r="F41" i="11" s="1"/>
  <c r="G42" i="11"/>
  <c r="D42" i="11" s="1"/>
  <c r="F42" i="11" s="1"/>
  <c r="G43" i="11"/>
  <c r="D43" i="11" s="1"/>
  <c r="F43" i="11" s="1"/>
  <c r="G44" i="11"/>
  <c r="D44" i="11" s="1"/>
  <c r="F44" i="11" s="1"/>
  <c r="G45" i="11"/>
  <c r="D45" i="11" s="1"/>
  <c r="F45" i="11" s="1"/>
  <c r="G46" i="11"/>
  <c r="D46" i="11" s="1"/>
  <c r="F46" i="11" s="1"/>
  <c r="G47" i="11"/>
  <c r="D47" i="11" s="1"/>
  <c r="F47" i="11" s="1"/>
  <c r="G48" i="11"/>
  <c r="D48" i="11" s="1"/>
  <c r="F48" i="11" s="1"/>
  <c r="G49" i="11"/>
  <c r="D49" i="11" s="1"/>
  <c r="F49" i="11" s="1"/>
  <c r="G50" i="11"/>
  <c r="D50" i="11" s="1"/>
  <c r="F50" i="11" s="1"/>
  <c r="G51" i="11"/>
  <c r="D51" i="11" s="1"/>
  <c r="F51" i="11" s="1"/>
  <c r="G52" i="11"/>
  <c r="D52" i="11" s="1"/>
  <c r="F52" i="11" s="1"/>
  <c r="G53" i="11"/>
  <c r="D53" i="11" s="1"/>
  <c r="F53" i="11" s="1"/>
  <c r="G54" i="11"/>
  <c r="D54" i="11" s="1"/>
  <c r="F54" i="11" s="1"/>
  <c r="G55" i="11"/>
  <c r="D55" i="11" s="1"/>
  <c r="F55" i="11" s="1"/>
  <c r="G56" i="11"/>
  <c r="D56" i="11" s="1"/>
  <c r="F56" i="11" s="1"/>
  <c r="G57" i="11"/>
  <c r="D57" i="11" s="1"/>
  <c r="F57" i="11" s="1"/>
  <c r="G58" i="11"/>
  <c r="D58" i="11" s="1"/>
  <c r="F58" i="11" s="1"/>
  <c r="G59" i="11"/>
  <c r="D59" i="11" s="1"/>
  <c r="F59" i="11" s="1"/>
  <c r="G60" i="11"/>
  <c r="D60" i="11" s="1"/>
  <c r="F60" i="11" s="1"/>
  <c r="G61" i="11"/>
  <c r="D61" i="11" s="1"/>
  <c r="F61" i="11" s="1"/>
  <c r="G62" i="11"/>
  <c r="D62" i="11" s="1"/>
  <c r="F62" i="11" s="1"/>
  <c r="G63" i="11"/>
  <c r="D63" i="11" s="1"/>
  <c r="F63" i="11" s="1"/>
  <c r="G64" i="11"/>
  <c r="D64" i="11" s="1"/>
  <c r="F64" i="11" s="1"/>
  <c r="G65" i="11"/>
  <c r="D65" i="11" s="1"/>
  <c r="F65" i="11" s="1"/>
  <c r="G66" i="11"/>
  <c r="D66" i="11" s="1"/>
  <c r="F66" i="11" s="1"/>
  <c r="G67" i="11"/>
  <c r="D67" i="11" s="1"/>
  <c r="F67" i="11" s="1"/>
  <c r="G68" i="11"/>
  <c r="D68" i="11" s="1"/>
  <c r="F68" i="11" s="1"/>
  <c r="G69" i="11"/>
  <c r="D69" i="11" s="1"/>
  <c r="F69" i="11" s="1"/>
  <c r="G70" i="11"/>
  <c r="D70" i="11" s="1"/>
  <c r="F70" i="11" s="1"/>
  <c r="G71" i="11"/>
  <c r="D71" i="11" s="1"/>
  <c r="F71" i="11" s="1"/>
  <c r="G72" i="11"/>
  <c r="D72" i="11" s="1"/>
  <c r="F72" i="11" s="1"/>
  <c r="G73" i="11"/>
  <c r="D73" i="11" s="1"/>
  <c r="F73" i="11" s="1"/>
  <c r="G74" i="11"/>
  <c r="D74" i="11" s="1"/>
  <c r="F74" i="11" s="1"/>
  <c r="G75" i="11"/>
  <c r="D75" i="11" s="1"/>
  <c r="F75" i="11" s="1"/>
  <c r="G76" i="11"/>
  <c r="D76" i="11" s="1"/>
  <c r="F76" i="11" s="1"/>
  <c r="G77" i="11"/>
  <c r="D77" i="11" s="1"/>
  <c r="F77" i="11" s="1"/>
  <c r="G78" i="11"/>
  <c r="D78" i="11" s="1"/>
  <c r="F78" i="11" s="1"/>
  <c r="G79" i="11"/>
  <c r="D79" i="11" s="1"/>
  <c r="F79" i="11" s="1"/>
  <c r="G80" i="11"/>
  <c r="D80" i="11" s="1"/>
  <c r="F80" i="11" s="1"/>
  <c r="G81" i="11"/>
  <c r="D81" i="11" s="1"/>
  <c r="F81" i="11" s="1"/>
  <c r="G82" i="11"/>
  <c r="D82" i="11" s="1"/>
  <c r="F82" i="11" s="1"/>
  <c r="G83" i="11"/>
  <c r="D83" i="11" s="1"/>
  <c r="F83" i="11" s="1"/>
  <c r="G84" i="11"/>
  <c r="D84" i="11" s="1"/>
  <c r="F84" i="11" s="1"/>
  <c r="G85" i="11"/>
  <c r="D85" i="11" s="1"/>
  <c r="F85" i="11" s="1"/>
  <c r="G86" i="11"/>
  <c r="D86" i="11" s="1"/>
  <c r="F86" i="11" s="1"/>
  <c r="G87" i="11"/>
  <c r="D87" i="11" s="1"/>
  <c r="F87" i="11" s="1"/>
  <c r="G88" i="11"/>
  <c r="D88" i="11" s="1"/>
  <c r="F88" i="11" s="1"/>
  <c r="G89" i="11"/>
  <c r="D89" i="11" s="1"/>
  <c r="F89" i="11" s="1"/>
  <c r="G90" i="11"/>
  <c r="D90" i="11" s="1"/>
  <c r="F90" i="11" s="1"/>
  <c r="G91" i="11"/>
  <c r="D91" i="11" s="1"/>
  <c r="F91" i="11" s="1"/>
  <c r="G92" i="11"/>
  <c r="D92" i="11" s="1"/>
  <c r="F92" i="11" s="1"/>
  <c r="G93" i="11"/>
  <c r="D93" i="11" s="1"/>
  <c r="F93" i="11" s="1"/>
  <c r="G94" i="11"/>
  <c r="D94" i="11" s="1"/>
  <c r="F94" i="11" s="1"/>
  <c r="G95" i="11"/>
  <c r="D95" i="11" s="1"/>
  <c r="F95" i="11" s="1"/>
  <c r="G96" i="11"/>
  <c r="D96" i="11" s="1"/>
  <c r="F96" i="11" s="1"/>
  <c r="G97" i="11"/>
  <c r="D97" i="11" s="1"/>
  <c r="F97" i="11" s="1"/>
  <c r="G98" i="11"/>
  <c r="D98" i="11" s="1"/>
  <c r="F98" i="11" s="1"/>
  <c r="G99" i="11"/>
  <c r="D99" i="11" s="1"/>
  <c r="F99" i="11" s="1"/>
  <c r="G100" i="11"/>
  <c r="D100" i="11" s="1"/>
  <c r="F100" i="11" s="1"/>
  <c r="G101" i="11"/>
  <c r="D101" i="11" s="1"/>
  <c r="F101" i="11" s="1"/>
  <c r="G102" i="11"/>
  <c r="D102" i="11" s="1"/>
  <c r="F102" i="11" s="1"/>
  <c r="G103" i="11"/>
  <c r="D103" i="11" s="1"/>
  <c r="F103" i="11" s="1"/>
  <c r="G104" i="11"/>
  <c r="D104" i="11" s="1"/>
  <c r="F104" i="11" s="1"/>
  <c r="G105" i="11"/>
  <c r="D105" i="11" s="1"/>
  <c r="F105" i="11" s="1"/>
  <c r="G106" i="11"/>
  <c r="D106" i="11" s="1"/>
  <c r="F106" i="11" s="1"/>
  <c r="G107" i="11"/>
  <c r="D107" i="11" s="1"/>
  <c r="F107" i="11" s="1"/>
  <c r="G108" i="11"/>
  <c r="D108" i="11" s="1"/>
  <c r="F108" i="11" s="1"/>
  <c r="G109" i="11"/>
  <c r="D109" i="11" s="1"/>
  <c r="F109" i="11" s="1"/>
  <c r="G110" i="11"/>
  <c r="D110" i="11" s="1"/>
  <c r="F110" i="11" s="1"/>
  <c r="G111" i="11"/>
  <c r="D111" i="11" s="1"/>
  <c r="F111" i="11" s="1"/>
  <c r="G112" i="11"/>
  <c r="D112" i="11" s="1"/>
  <c r="F112" i="11" s="1"/>
  <c r="G113" i="11"/>
  <c r="D113" i="11" s="1"/>
  <c r="F113" i="11" s="1"/>
  <c r="G114" i="11"/>
  <c r="D114" i="11" s="1"/>
  <c r="F114" i="11" s="1"/>
  <c r="G115" i="11"/>
  <c r="D115" i="11" s="1"/>
  <c r="F115" i="11" s="1"/>
  <c r="G116" i="11"/>
  <c r="D116" i="11" s="1"/>
  <c r="F116" i="11" s="1"/>
  <c r="G117" i="11"/>
  <c r="D117" i="11" s="1"/>
  <c r="F117" i="11" s="1"/>
  <c r="G118" i="11"/>
  <c r="D118" i="11" s="1"/>
  <c r="F118" i="11" s="1"/>
  <c r="G119" i="11"/>
  <c r="D119" i="11" s="1"/>
  <c r="F119" i="11" s="1"/>
  <c r="G120" i="11"/>
  <c r="D120" i="11" s="1"/>
  <c r="F120" i="11" s="1"/>
  <c r="G121" i="11"/>
  <c r="D121" i="11" s="1"/>
  <c r="F121" i="11" s="1"/>
  <c r="G122" i="11"/>
  <c r="D122" i="11" s="1"/>
  <c r="F122" i="11" s="1"/>
  <c r="G123" i="11"/>
  <c r="D123" i="11" s="1"/>
  <c r="F123" i="11" s="1"/>
  <c r="G124" i="11"/>
  <c r="D124" i="11" s="1"/>
  <c r="F124" i="11" s="1"/>
  <c r="G125" i="11"/>
  <c r="D125" i="11" s="1"/>
  <c r="F125" i="11" s="1"/>
  <c r="G126" i="11"/>
  <c r="D126" i="11" s="1"/>
  <c r="F126" i="11" s="1"/>
  <c r="G127" i="11"/>
  <c r="D127" i="11" s="1"/>
  <c r="F127" i="11" s="1"/>
  <c r="G128" i="11"/>
  <c r="D128" i="11" s="1"/>
  <c r="F128" i="11" s="1"/>
  <c r="G129" i="11"/>
  <c r="D129" i="11" s="1"/>
  <c r="F129" i="11" s="1"/>
  <c r="G130" i="11"/>
  <c r="D130" i="11" s="1"/>
  <c r="F130" i="11" s="1"/>
  <c r="G131" i="11"/>
  <c r="D131" i="11" s="1"/>
  <c r="F131" i="11" s="1"/>
  <c r="G132" i="11"/>
  <c r="D132" i="11" s="1"/>
  <c r="F132" i="11" s="1"/>
  <c r="G133" i="11"/>
  <c r="D133" i="11" s="1"/>
  <c r="F133" i="11" s="1"/>
  <c r="G134" i="11"/>
  <c r="D134" i="11" s="1"/>
  <c r="F134" i="11" s="1"/>
  <c r="G135" i="11"/>
  <c r="D135" i="11" s="1"/>
  <c r="F135" i="11" s="1"/>
  <c r="G136" i="11"/>
  <c r="D136" i="11" s="1"/>
  <c r="F136" i="11" s="1"/>
  <c r="G137" i="11"/>
  <c r="D137" i="11" s="1"/>
  <c r="F137" i="11" s="1"/>
  <c r="G138" i="11"/>
  <c r="D138" i="11" s="1"/>
  <c r="F138" i="11" s="1"/>
  <c r="G139" i="11"/>
  <c r="D139" i="11" s="1"/>
  <c r="F139" i="11" s="1"/>
  <c r="G140" i="11"/>
  <c r="D140" i="11" s="1"/>
  <c r="F140" i="11" s="1"/>
  <c r="G141" i="11"/>
  <c r="D141" i="11" s="1"/>
  <c r="F141" i="11" s="1"/>
  <c r="G142" i="11"/>
  <c r="D142" i="11" s="1"/>
  <c r="F142" i="11" s="1"/>
  <c r="G143" i="11"/>
  <c r="D143" i="11" s="1"/>
  <c r="F143" i="11" s="1"/>
  <c r="G144" i="11"/>
  <c r="D144" i="11" s="1"/>
  <c r="F144" i="11" s="1"/>
  <c r="G145" i="11"/>
  <c r="D145" i="11" s="1"/>
  <c r="F145" i="11" s="1"/>
  <c r="G146" i="11"/>
  <c r="D146" i="11" s="1"/>
  <c r="F146" i="11" s="1"/>
  <c r="G147" i="11"/>
  <c r="D147" i="11" s="1"/>
  <c r="F147" i="11" s="1"/>
  <c r="G148" i="11"/>
  <c r="D148" i="11" s="1"/>
  <c r="F148" i="11" s="1"/>
  <c r="G149" i="11"/>
  <c r="D149" i="11" s="1"/>
  <c r="F149" i="11" s="1"/>
  <c r="G150" i="11"/>
  <c r="D150" i="11" s="1"/>
  <c r="F150" i="11" s="1"/>
  <c r="G151" i="11"/>
  <c r="D151" i="11" s="1"/>
  <c r="F151" i="11" s="1"/>
  <c r="G152" i="11"/>
  <c r="D152" i="11" s="1"/>
  <c r="F152" i="11" s="1"/>
  <c r="G153" i="11"/>
  <c r="D153" i="11" s="1"/>
  <c r="F153" i="11" s="1"/>
  <c r="G154" i="11"/>
  <c r="D154" i="11" s="1"/>
  <c r="F154" i="11" s="1"/>
  <c r="G155" i="11"/>
  <c r="D155" i="11" s="1"/>
  <c r="F155" i="11" s="1"/>
  <c r="G156" i="11"/>
  <c r="D156" i="11" s="1"/>
  <c r="F156" i="11" s="1"/>
  <c r="G157" i="11"/>
  <c r="D157" i="11" s="1"/>
  <c r="F157" i="11" s="1"/>
  <c r="G158" i="11"/>
  <c r="D158" i="11" s="1"/>
  <c r="F158" i="11" s="1"/>
  <c r="G159" i="11"/>
  <c r="D159" i="11" s="1"/>
  <c r="F159" i="11" s="1"/>
  <c r="G160" i="11"/>
  <c r="D160" i="11" s="1"/>
  <c r="F160" i="11" s="1"/>
  <c r="G161" i="11"/>
  <c r="D161" i="11" s="1"/>
  <c r="F161" i="11" s="1"/>
  <c r="G162" i="11"/>
  <c r="D162" i="11" s="1"/>
  <c r="F162" i="11" s="1"/>
  <c r="G163" i="11"/>
  <c r="D163" i="11" s="1"/>
  <c r="F163" i="11" s="1"/>
  <c r="G164" i="11"/>
  <c r="D164" i="11" s="1"/>
  <c r="F164" i="11" s="1"/>
  <c r="G165" i="11"/>
  <c r="D165" i="11" s="1"/>
  <c r="F165" i="11" s="1"/>
  <c r="G166" i="11"/>
  <c r="D166" i="11" s="1"/>
  <c r="F166" i="11" s="1"/>
  <c r="G167" i="11"/>
  <c r="D167" i="11" s="1"/>
  <c r="F167" i="11" s="1"/>
  <c r="G168" i="11"/>
  <c r="D168" i="11" s="1"/>
  <c r="F168" i="11" s="1"/>
  <c r="G169" i="11"/>
  <c r="D169" i="11" s="1"/>
  <c r="F169" i="11" s="1"/>
  <c r="G170" i="11"/>
  <c r="D170" i="11" s="1"/>
  <c r="F170" i="11" s="1"/>
  <c r="G171" i="11"/>
  <c r="D171" i="11" s="1"/>
  <c r="F171" i="11" s="1"/>
  <c r="G172" i="11"/>
  <c r="D172" i="11" s="1"/>
  <c r="F172" i="11" s="1"/>
  <c r="G173" i="11"/>
  <c r="D173" i="11" s="1"/>
  <c r="F173" i="11" s="1"/>
  <c r="G174" i="11"/>
  <c r="D174" i="11" s="1"/>
  <c r="F174" i="11" s="1"/>
  <c r="G175" i="11"/>
  <c r="D175" i="11" s="1"/>
  <c r="F175" i="11" s="1"/>
  <c r="G176" i="11"/>
  <c r="D176" i="11" s="1"/>
  <c r="F176" i="11" s="1"/>
  <c r="G177" i="11"/>
  <c r="D177" i="11" s="1"/>
  <c r="F177" i="11" s="1"/>
  <c r="G178" i="11"/>
  <c r="D178" i="11" s="1"/>
  <c r="F178" i="11" s="1"/>
  <c r="G179" i="11"/>
  <c r="D179" i="11" s="1"/>
  <c r="F179" i="11" s="1"/>
  <c r="G180" i="11"/>
  <c r="D180" i="11" s="1"/>
  <c r="F180" i="11" s="1"/>
  <c r="G181" i="11"/>
  <c r="D181" i="11" s="1"/>
  <c r="F181" i="11" s="1"/>
  <c r="G182" i="11"/>
  <c r="D182" i="11" s="1"/>
  <c r="F182" i="11" s="1"/>
  <c r="G183" i="11"/>
  <c r="D183" i="11" s="1"/>
  <c r="F183" i="11" s="1"/>
  <c r="G184" i="11"/>
  <c r="D184" i="11" s="1"/>
  <c r="F184" i="11" s="1"/>
  <c r="G185" i="11"/>
  <c r="D185" i="11" s="1"/>
  <c r="F185" i="11" s="1"/>
  <c r="G186" i="11"/>
  <c r="D186" i="11" s="1"/>
  <c r="F186" i="11" s="1"/>
  <c r="G187" i="11"/>
  <c r="D187" i="11" s="1"/>
  <c r="F187" i="11" s="1"/>
  <c r="G188" i="11"/>
  <c r="D188" i="11" s="1"/>
  <c r="F188" i="11" s="1"/>
  <c r="G189" i="11"/>
  <c r="D189" i="11" s="1"/>
  <c r="F189" i="11" s="1"/>
  <c r="G190" i="11"/>
  <c r="D190" i="11" s="1"/>
  <c r="F190" i="11" s="1"/>
  <c r="G191" i="11"/>
  <c r="D191" i="11" s="1"/>
  <c r="F191" i="11" s="1"/>
  <c r="G192" i="11"/>
  <c r="D192" i="11" s="1"/>
  <c r="F192" i="11" s="1"/>
  <c r="G193" i="11"/>
  <c r="D193" i="11" s="1"/>
  <c r="F193" i="11" s="1"/>
  <c r="G194" i="11"/>
  <c r="D194" i="11" s="1"/>
  <c r="F194" i="11" s="1"/>
  <c r="G195" i="11"/>
  <c r="D195" i="11" s="1"/>
  <c r="F195" i="11" s="1"/>
  <c r="G196" i="11"/>
  <c r="D196" i="11" s="1"/>
  <c r="F196" i="11" s="1"/>
  <c r="G197" i="11"/>
  <c r="D197" i="11" s="1"/>
  <c r="F197" i="11" s="1"/>
  <c r="G198" i="11"/>
  <c r="D198" i="11" s="1"/>
  <c r="F198" i="11" s="1"/>
  <c r="G199" i="11"/>
  <c r="D199" i="11" s="1"/>
  <c r="F199" i="11" s="1"/>
  <c r="G200" i="11"/>
  <c r="D200" i="11" s="1"/>
  <c r="F200" i="11" s="1"/>
  <c r="G201" i="11"/>
  <c r="D201" i="11" s="1"/>
  <c r="F201" i="11" s="1"/>
  <c r="G202" i="11"/>
  <c r="D202" i="11" s="1"/>
  <c r="F202" i="11" s="1"/>
  <c r="G203" i="11"/>
  <c r="D203" i="11" s="1"/>
  <c r="F203" i="11" s="1"/>
  <c r="G204" i="11"/>
  <c r="D204" i="11" s="1"/>
  <c r="F204" i="11" s="1"/>
  <c r="G205" i="11"/>
  <c r="D205" i="11" s="1"/>
  <c r="F205" i="11" s="1"/>
  <c r="G206" i="11"/>
  <c r="D206" i="11" s="1"/>
  <c r="F206" i="11" s="1"/>
  <c r="G207" i="11"/>
  <c r="D207" i="11" s="1"/>
  <c r="F207" i="11" s="1"/>
  <c r="G208" i="11"/>
  <c r="D208" i="11" s="1"/>
  <c r="F208" i="11" s="1"/>
  <c r="G209" i="11"/>
  <c r="D209" i="11" s="1"/>
  <c r="F209" i="11" s="1"/>
  <c r="G210" i="11"/>
  <c r="D210" i="11" s="1"/>
  <c r="F210" i="11" s="1"/>
  <c r="G211" i="11"/>
  <c r="D211" i="11" s="1"/>
  <c r="F211" i="11" s="1"/>
  <c r="G212" i="11"/>
  <c r="D212" i="11" s="1"/>
  <c r="F212" i="11" s="1"/>
  <c r="G213" i="11"/>
  <c r="D213" i="11" s="1"/>
  <c r="F213" i="11" s="1"/>
  <c r="G214" i="11"/>
  <c r="D214" i="11" s="1"/>
  <c r="F214" i="11" s="1"/>
  <c r="G215" i="11"/>
  <c r="D215" i="11" s="1"/>
  <c r="F215" i="11" s="1"/>
  <c r="G216" i="11"/>
  <c r="D216" i="11" s="1"/>
  <c r="F216" i="11" s="1"/>
  <c r="G217" i="11"/>
  <c r="D217" i="11" s="1"/>
  <c r="F217" i="11" s="1"/>
  <c r="G218" i="11"/>
  <c r="D218" i="11" s="1"/>
  <c r="F218" i="11" s="1"/>
  <c r="G219" i="11"/>
  <c r="D219" i="11" s="1"/>
  <c r="F219" i="11" s="1"/>
  <c r="G220" i="11"/>
  <c r="D220" i="11" s="1"/>
  <c r="F220" i="11" s="1"/>
  <c r="G221" i="11"/>
  <c r="D221" i="11" s="1"/>
  <c r="F221" i="11" s="1"/>
  <c r="G222" i="11"/>
  <c r="D222" i="11" s="1"/>
  <c r="F222" i="11" s="1"/>
  <c r="G223" i="11"/>
  <c r="D223" i="11" s="1"/>
  <c r="F223" i="11" s="1"/>
  <c r="G224" i="11"/>
  <c r="D224" i="11" s="1"/>
  <c r="F224" i="11" s="1"/>
  <c r="G225" i="11"/>
  <c r="D225" i="11" s="1"/>
  <c r="F225" i="11" s="1"/>
  <c r="G226" i="11"/>
  <c r="D226" i="11" s="1"/>
  <c r="F226" i="11" s="1"/>
  <c r="G227" i="11"/>
  <c r="D227" i="11" s="1"/>
  <c r="F227" i="11" s="1"/>
  <c r="G228" i="11"/>
  <c r="D228" i="11" s="1"/>
  <c r="F228" i="11" s="1"/>
  <c r="G229" i="11"/>
  <c r="D229" i="11" s="1"/>
  <c r="F229" i="11" s="1"/>
  <c r="G230" i="11"/>
  <c r="D230" i="11" s="1"/>
  <c r="F230" i="11" s="1"/>
  <c r="G231" i="11"/>
  <c r="D231" i="11" s="1"/>
  <c r="F231" i="11" s="1"/>
  <c r="G232" i="11"/>
  <c r="D232" i="11" s="1"/>
  <c r="F232" i="11" s="1"/>
  <c r="G233" i="11"/>
  <c r="D233" i="11" s="1"/>
  <c r="F233" i="11" s="1"/>
  <c r="G234" i="11"/>
  <c r="D234" i="11" s="1"/>
  <c r="F234" i="11" s="1"/>
  <c r="G235" i="11"/>
  <c r="D235" i="11" s="1"/>
  <c r="F235" i="11" s="1"/>
  <c r="G236" i="11"/>
  <c r="D236" i="11" s="1"/>
  <c r="F236" i="11" s="1"/>
  <c r="G237" i="11"/>
  <c r="D237" i="11" s="1"/>
  <c r="F237" i="11" s="1"/>
  <c r="G238" i="11"/>
  <c r="D238" i="11" s="1"/>
  <c r="F238" i="11" s="1"/>
  <c r="G239" i="11"/>
  <c r="D239" i="11" s="1"/>
  <c r="F239" i="11" s="1"/>
  <c r="G240" i="11"/>
  <c r="D240" i="11" s="1"/>
  <c r="F240" i="11" s="1"/>
  <c r="G241" i="11"/>
  <c r="D241" i="11" s="1"/>
  <c r="F241" i="11" s="1"/>
  <c r="G242" i="11"/>
  <c r="D242" i="11" s="1"/>
  <c r="F242" i="11" s="1"/>
  <c r="G243" i="11"/>
  <c r="D243" i="11" s="1"/>
  <c r="F243" i="11" s="1"/>
  <c r="G244" i="11"/>
  <c r="D244" i="11" s="1"/>
  <c r="F244" i="11" s="1"/>
  <c r="G245" i="11"/>
  <c r="D245" i="11" s="1"/>
  <c r="F245" i="11" s="1"/>
  <c r="G246" i="11"/>
  <c r="D246" i="11" s="1"/>
  <c r="F246" i="11" s="1"/>
  <c r="G247" i="11"/>
  <c r="D247" i="11" s="1"/>
  <c r="F247" i="11" s="1"/>
  <c r="G248" i="11"/>
  <c r="D248" i="11" s="1"/>
  <c r="F248" i="11" s="1"/>
  <c r="G249" i="11"/>
  <c r="D249" i="11" s="1"/>
  <c r="F249" i="11" s="1"/>
  <c r="G250" i="11"/>
  <c r="D250" i="11" s="1"/>
  <c r="F250" i="11" s="1"/>
  <c r="G251" i="11"/>
  <c r="D251" i="11" s="1"/>
  <c r="F251" i="11" s="1"/>
  <c r="G252" i="11"/>
  <c r="D252" i="11" s="1"/>
  <c r="F252" i="11" s="1"/>
  <c r="G253" i="11"/>
  <c r="D253" i="11" s="1"/>
  <c r="F253" i="11" s="1"/>
  <c r="G254" i="11"/>
  <c r="D254" i="11" s="1"/>
  <c r="F254" i="11" s="1"/>
  <c r="G255" i="11"/>
  <c r="D255" i="11" s="1"/>
  <c r="F255" i="11" s="1"/>
  <c r="G256" i="11"/>
  <c r="D256" i="11" s="1"/>
  <c r="F256" i="11" s="1"/>
  <c r="G257" i="11"/>
  <c r="D257" i="11" s="1"/>
  <c r="F257" i="11" s="1"/>
  <c r="G258" i="11"/>
  <c r="D258" i="11" s="1"/>
  <c r="F258" i="11" s="1"/>
  <c r="G259" i="11"/>
  <c r="D259" i="11" s="1"/>
  <c r="F259" i="11" s="1"/>
  <c r="G260" i="11"/>
  <c r="D260" i="11" s="1"/>
  <c r="F260" i="11" s="1"/>
  <c r="G261" i="11"/>
  <c r="D261" i="11" s="1"/>
  <c r="F261" i="11" s="1"/>
  <c r="G262" i="11"/>
  <c r="D262" i="11" s="1"/>
  <c r="F262" i="11" s="1"/>
  <c r="G263" i="11"/>
  <c r="D263" i="11" s="1"/>
  <c r="F263" i="11" s="1"/>
  <c r="G264" i="11"/>
  <c r="D264" i="11" s="1"/>
  <c r="F264" i="11" s="1"/>
  <c r="G265" i="11"/>
  <c r="D265" i="11" s="1"/>
  <c r="F265" i="11" s="1"/>
  <c r="G266" i="11"/>
  <c r="D266" i="11" s="1"/>
  <c r="F266" i="11" s="1"/>
  <c r="G267" i="11"/>
  <c r="D267" i="11" s="1"/>
  <c r="F267" i="11" s="1"/>
  <c r="G268" i="11"/>
  <c r="D268" i="11" s="1"/>
  <c r="F268" i="11" s="1"/>
  <c r="G269" i="11"/>
  <c r="D269" i="11" s="1"/>
  <c r="F269" i="11" s="1"/>
  <c r="G270" i="11"/>
  <c r="D270" i="11" s="1"/>
  <c r="F270" i="11" s="1"/>
  <c r="G271" i="11"/>
  <c r="D271" i="11" s="1"/>
  <c r="F271" i="11" s="1"/>
  <c r="G272" i="11"/>
  <c r="D272" i="11" s="1"/>
  <c r="F272" i="11" s="1"/>
  <c r="G273" i="11"/>
  <c r="D273" i="11" s="1"/>
  <c r="F273" i="11" s="1"/>
  <c r="G274" i="11"/>
  <c r="D274" i="11" s="1"/>
  <c r="F274" i="11" s="1"/>
  <c r="G275" i="11"/>
  <c r="D275" i="11" s="1"/>
  <c r="F275" i="11" s="1"/>
  <c r="G276" i="11"/>
  <c r="D276" i="11" s="1"/>
  <c r="F276" i="11" s="1"/>
  <c r="G277" i="11"/>
  <c r="D277" i="11" s="1"/>
  <c r="F277" i="11" s="1"/>
  <c r="G278" i="11"/>
  <c r="D278" i="11" s="1"/>
  <c r="F278" i="11" s="1"/>
  <c r="G279" i="11"/>
  <c r="D279" i="11" s="1"/>
  <c r="F279" i="11" s="1"/>
  <c r="G280" i="11"/>
  <c r="D280" i="11" s="1"/>
  <c r="F280" i="11" s="1"/>
  <c r="G281" i="11"/>
  <c r="D281" i="11" s="1"/>
  <c r="F281" i="11" s="1"/>
  <c r="G282" i="11"/>
  <c r="D282" i="11" s="1"/>
  <c r="F282" i="11" s="1"/>
  <c r="G283" i="11"/>
  <c r="D283" i="11" s="1"/>
  <c r="F283" i="11" s="1"/>
  <c r="G284" i="11"/>
  <c r="D284" i="11" s="1"/>
  <c r="F284" i="11" s="1"/>
  <c r="G285" i="11"/>
  <c r="D285" i="11" s="1"/>
  <c r="F285" i="11" s="1"/>
  <c r="G286" i="11"/>
  <c r="D286" i="11" s="1"/>
  <c r="F286" i="11" s="1"/>
  <c r="G287" i="11"/>
  <c r="D287" i="11" s="1"/>
  <c r="F287" i="11" s="1"/>
  <c r="G288" i="11"/>
  <c r="D288" i="11" s="1"/>
  <c r="F288" i="11" s="1"/>
  <c r="G289" i="11"/>
  <c r="D289" i="11" s="1"/>
  <c r="F289" i="11" s="1"/>
  <c r="G290" i="11"/>
  <c r="D290" i="11" s="1"/>
  <c r="F290" i="11" s="1"/>
  <c r="G291" i="11"/>
  <c r="D291" i="11" s="1"/>
  <c r="F291" i="11" s="1"/>
  <c r="G292" i="11"/>
  <c r="D292" i="11" s="1"/>
  <c r="F292" i="11" s="1"/>
  <c r="G293" i="11"/>
  <c r="D293" i="11" s="1"/>
  <c r="F293" i="11" s="1"/>
  <c r="G294" i="11"/>
  <c r="D294" i="11" s="1"/>
  <c r="F294" i="11" s="1"/>
  <c r="G295" i="11"/>
  <c r="D295" i="11" s="1"/>
  <c r="F295" i="11" s="1"/>
  <c r="G296" i="11"/>
  <c r="D296" i="11" s="1"/>
  <c r="F296" i="11" s="1"/>
  <c r="G297" i="11"/>
  <c r="D297" i="11" s="1"/>
  <c r="F297" i="11" s="1"/>
  <c r="G298" i="11"/>
  <c r="D298" i="11" s="1"/>
  <c r="F298" i="11" s="1"/>
  <c r="G299" i="11"/>
  <c r="D299" i="11" s="1"/>
  <c r="F299" i="11" s="1"/>
  <c r="R18" i="11" l="1"/>
  <c r="S18" i="11"/>
  <c r="I17" i="11"/>
  <c r="Q20" i="11"/>
  <c r="R19" i="11"/>
  <c r="S19" i="11"/>
  <c r="H18" i="11"/>
  <c r="Q18" i="11" s="1"/>
  <c r="H19" i="11"/>
  <c r="Q19" i="11" s="1"/>
  <c r="H20" i="11"/>
  <c r="H21" i="11"/>
  <c r="Q21" i="11" s="1"/>
  <c r="H22" i="11"/>
  <c r="Q22" i="11" s="1"/>
  <c r="H23" i="11"/>
  <c r="Q23" i="11" s="1"/>
  <c r="H25" i="11"/>
  <c r="Q25" i="11" s="1"/>
  <c r="H26" i="11"/>
  <c r="Q26" i="11" s="1"/>
  <c r="H27" i="11"/>
  <c r="Q27" i="11" s="1"/>
  <c r="H28" i="11"/>
  <c r="Q28" i="11" s="1"/>
  <c r="H29" i="11"/>
  <c r="Q29" i="11" s="1"/>
  <c r="H30" i="11"/>
  <c r="Q30" i="11" s="1"/>
  <c r="H31" i="11"/>
  <c r="Q31" i="11" s="1"/>
  <c r="H32" i="11"/>
  <c r="Q32" i="11" s="1"/>
  <c r="H33" i="11"/>
  <c r="Q33" i="11" s="1"/>
  <c r="H34" i="11"/>
  <c r="Q34" i="11" s="1"/>
  <c r="H35" i="11"/>
  <c r="Q35" i="11" s="1"/>
  <c r="H36" i="11"/>
  <c r="Q36" i="11" s="1"/>
  <c r="H37" i="11"/>
  <c r="Q37" i="11" s="1"/>
  <c r="H38" i="11"/>
  <c r="Q38" i="11" s="1"/>
  <c r="H39" i="11"/>
  <c r="Q39" i="11" s="1"/>
  <c r="H40" i="11"/>
  <c r="Q40" i="11" s="1"/>
  <c r="H41" i="11"/>
  <c r="Q41" i="11" s="1"/>
  <c r="H42" i="11"/>
  <c r="Q42" i="11" s="1"/>
  <c r="H43" i="11"/>
  <c r="Q43" i="11" s="1"/>
  <c r="H44" i="11"/>
  <c r="Q44" i="11" s="1"/>
  <c r="H45" i="11"/>
  <c r="Q45" i="11" s="1"/>
  <c r="H46" i="11"/>
  <c r="Q46" i="11" s="1"/>
  <c r="H47" i="11"/>
  <c r="Q47" i="11" s="1"/>
  <c r="H48" i="11"/>
  <c r="Q48" i="11" s="1"/>
  <c r="H49" i="11"/>
  <c r="Q49" i="11" s="1"/>
  <c r="H50" i="11"/>
  <c r="Q50" i="11" s="1"/>
  <c r="H51" i="11"/>
  <c r="Q51" i="11" s="1"/>
  <c r="H52" i="11"/>
  <c r="Q52" i="11" s="1"/>
  <c r="H53" i="11"/>
  <c r="Q53" i="11" s="1"/>
  <c r="H54" i="11"/>
  <c r="Q54" i="11" s="1"/>
  <c r="H55" i="11"/>
  <c r="Q55" i="11" s="1"/>
  <c r="H56" i="11"/>
  <c r="Q56" i="11" s="1"/>
  <c r="H57" i="11"/>
  <c r="Q57" i="11" s="1"/>
  <c r="H58" i="11"/>
  <c r="Q58" i="11" s="1"/>
  <c r="H59" i="11"/>
  <c r="Q59" i="11" s="1"/>
  <c r="H60" i="11"/>
  <c r="Q60" i="11" s="1"/>
  <c r="H61" i="11"/>
  <c r="Q61" i="11" s="1"/>
  <c r="H62" i="11"/>
  <c r="Q62" i="11" s="1"/>
  <c r="H63" i="11"/>
  <c r="Q63" i="11" s="1"/>
  <c r="H64" i="11"/>
  <c r="Q64" i="11" s="1"/>
  <c r="H65" i="11"/>
  <c r="Q65" i="11" s="1"/>
  <c r="H66" i="11"/>
  <c r="Q66" i="11" s="1"/>
  <c r="H67" i="11"/>
  <c r="Q67" i="11" s="1"/>
  <c r="H68" i="11"/>
  <c r="Q68" i="11" s="1"/>
  <c r="H69" i="11"/>
  <c r="Q69" i="11" s="1"/>
  <c r="H70" i="11"/>
  <c r="Q70" i="11" s="1"/>
  <c r="H71" i="11"/>
  <c r="Q71" i="11" s="1"/>
  <c r="H72" i="11"/>
  <c r="Q72" i="11" s="1"/>
  <c r="H73" i="11"/>
  <c r="Q73" i="11" s="1"/>
  <c r="H74" i="11"/>
  <c r="Q74" i="11" s="1"/>
  <c r="H75" i="11"/>
  <c r="Q75" i="11" s="1"/>
  <c r="H76" i="11"/>
  <c r="Q76" i="11" s="1"/>
  <c r="H77" i="11"/>
  <c r="Q77" i="11" s="1"/>
  <c r="H78" i="11"/>
  <c r="Q78" i="11" s="1"/>
  <c r="H79" i="11"/>
  <c r="Q79" i="11" s="1"/>
  <c r="H80" i="11"/>
  <c r="Q80" i="11" s="1"/>
  <c r="H81" i="11"/>
  <c r="Q81" i="11" s="1"/>
  <c r="H82" i="11"/>
  <c r="Q82" i="11" s="1"/>
  <c r="H83" i="11"/>
  <c r="Q83" i="11" s="1"/>
  <c r="H84" i="11"/>
  <c r="Q84" i="11" s="1"/>
  <c r="H85" i="11"/>
  <c r="Q85" i="11" s="1"/>
  <c r="H86" i="11"/>
  <c r="Q86" i="11" s="1"/>
  <c r="H87" i="11"/>
  <c r="Q87" i="11" s="1"/>
  <c r="H88" i="11"/>
  <c r="Q88" i="11" s="1"/>
  <c r="H89" i="11"/>
  <c r="Q89" i="11" s="1"/>
  <c r="H90" i="11"/>
  <c r="Q90" i="11" s="1"/>
  <c r="H91" i="11"/>
  <c r="Q91" i="11" s="1"/>
  <c r="H92" i="11"/>
  <c r="Q92" i="11" s="1"/>
  <c r="H93" i="11"/>
  <c r="Q93" i="11" s="1"/>
  <c r="H94" i="11"/>
  <c r="Q94" i="11" s="1"/>
  <c r="H95" i="11"/>
  <c r="Q95" i="11" s="1"/>
  <c r="H96" i="11"/>
  <c r="Q96" i="11" s="1"/>
  <c r="H97" i="11"/>
  <c r="Q97" i="11" s="1"/>
  <c r="H98" i="11"/>
  <c r="Q98" i="11" s="1"/>
  <c r="H99" i="11"/>
  <c r="Q99" i="11" s="1"/>
  <c r="H100" i="11"/>
  <c r="Q100" i="11" s="1"/>
  <c r="H101" i="11"/>
  <c r="Q101" i="11" s="1"/>
  <c r="H102" i="11"/>
  <c r="Q102" i="11" s="1"/>
  <c r="H103" i="11"/>
  <c r="Q103" i="11" s="1"/>
  <c r="H104" i="11"/>
  <c r="Q104" i="11" s="1"/>
  <c r="H105" i="11"/>
  <c r="Q105" i="11" s="1"/>
  <c r="H106" i="11"/>
  <c r="Q106" i="11" s="1"/>
  <c r="H107" i="11"/>
  <c r="Q107" i="11" s="1"/>
  <c r="H108" i="11"/>
  <c r="Q108" i="11" s="1"/>
  <c r="H109" i="11"/>
  <c r="Q109" i="11" s="1"/>
  <c r="H110" i="11"/>
  <c r="Q110" i="11" s="1"/>
  <c r="H111" i="11"/>
  <c r="Q111" i="11" s="1"/>
  <c r="H112" i="11"/>
  <c r="Q112" i="11" s="1"/>
  <c r="H113" i="11"/>
  <c r="Q113" i="11" s="1"/>
  <c r="H114" i="11"/>
  <c r="Q114" i="11" s="1"/>
  <c r="H115" i="11"/>
  <c r="Q115" i="11" s="1"/>
  <c r="H116" i="11"/>
  <c r="Q116" i="11" s="1"/>
  <c r="H117" i="11"/>
  <c r="Q117" i="11" s="1"/>
  <c r="H118" i="11"/>
  <c r="Q118" i="11" s="1"/>
  <c r="H119" i="11"/>
  <c r="Q119" i="11" s="1"/>
  <c r="H120" i="11"/>
  <c r="Q120" i="11" s="1"/>
  <c r="H121" i="11"/>
  <c r="Q121" i="11" s="1"/>
  <c r="H122" i="11"/>
  <c r="Q122" i="11" s="1"/>
  <c r="H123" i="11"/>
  <c r="Q123" i="11" s="1"/>
  <c r="H124" i="11"/>
  <c r="Q124" i="11" s="1"/>
  <c r="H125" i="11"/>
  <c r="Q125" i="11" s="1"/>
  <c r="H126" i="11"/>
  <c r="Q126" i="11" s="1"/>
  <c r="H127" i="11"/>
  <c r="Q127" i="11" s="1"/>
  <c r="H128" i="11"/>
  <c r="Q128" i="11" s="1"/>
  <c r="H129" i="11"/>
  <c r="Q129" i="11" s="1"/>
  <c r="H130" i="11"/>
  <c r="Q130" i="11" s="1"/>
  <c r="H131" i="11"/>
  <c r="Q131" i="11" s="1"/>
  <c r="H132" i="11"/>
  <c r="Q132" i="11" s="1"/>
  <c r="H133" i="11"/>
  <c r="Q133" i="11" s="1"/>
  <c r="H134" i="11"/>
  <c r="Q134" i="11" s="1"/>
  <c r="H135" i="11"/>
  <c r="Q135" i="11" s="1"/>
  <c r="H136" i="11"/>
  <c r="Q136" i="11" s="1"/>
  <c r="H137" i="11"/>
  <c r="Q137" i="11" s="1"/>
  <c r="H138" i="11"/>
  <c r="Q138" i="11" s="1"/>
  <c r="H139" i="11"/>
  <c r="Q139" i="11" s="1"/>
  <c r="H140" i="11"/>
  <c r="Q140" i="11" s="1"/>
  <c r="H141" i="11"/>
  <c r="Q141" i="11" s="1"/>
  <c r="H142" i="11"/>
  <c r="Q142" i="11" s="1"/>
  <c r="H143" i="11"/>
  <c r="Q143" i="11" s="1"/>
  <c r="H144" i="11"/>
  <c r="Q144" i="11" s="1"/>
  <c r="H145" i="11"/>
  <c r="Q145" i="11" s="1"/>
  <c r="H146" i="11"/>
  <c r="Q146" i="11" s="1"/>
  <c r="H147" i="11"/>
  <c r="Q147" i="11" s="1"/>
  <c r="H148" i="11"/>
  <c r="Q148" i="11" s="1"/>
  <c r="H149" i="11"/>
  <c r="Q149" i="11" s="1"/>
  <c r="H150" i="11"/>
  <c r="Q150" i="11" s="1"/>
  <c r="H151" i="11"/>
  <c r="Q151" i="11" s="1"/>
  <c r="H152" i="11"/>
  <c r="Q152" i="11" s="1"/>
  <c r="H153" i="11"/>
  <c r="Q153" i="11" s="1"/>
  <c r="H154" i="11"/>
  <c r="Q154" i="11" s="1"/>
  <c r="H155" i="11"/>
  <c r="Q155" i="11" s="1"/>
  <c r="H156" i="11"/>
  <c r="Q156" i="11" s="1"/>
  <c r="H157" i="11"/>
  <c r="Q157" i="11" s="1"/>
  <c r="H158" i="11"/>
  <c r="Q158" i="11" s="1"/>
  <c r="H159" i="11"/>
  <c r="Q159" i="11" s="1"/>
  <c r="H160" i="11"/>
  <c r="Q160" i="11" s="1"/>
  <c r="H161" i="11"/>
  <c r="Q161" i="11" s="1"/>
  <c r="H162" i="11"/>
  <c r="Q162" i="11" s="1"/>
  <c r="H163" i="11"/>
  <c r="Q163" i="11" s="1"/>
  <c r="H164" i="11"/>
  <c r="Q164" i="11" s="1"/>
  <c r="H165" i="11"/>
  <c r="Q165" i="11" s="1"/>
  <c r="H166" i="11"/>
  <c r="Q166" i="11" s="1"/>
  <c r="H167" i="11"/>
  <c r="Q167" i="11" s="1"/>
  <c r="H168" i="11"/>
  <c r="Q168" i="11" s="1"/>
  <c r="H169" i="11"/>
  <c r="Q169" i="11" s="1"/>
  <c r="H170" i="11"/>
  <c r="Q170" i="11" s="1"/>
  <c r="H171" i="11"/>
  <c r="Q171" i="11" s="1"/>
  <c r="H172" i="11"/>
  <c r="Q172" i="11" s="1"/>
  <c r="H173" i="11"/>
  <c r="Q173" i="11" s="1"/>
  <c r="H174" i="11"/>
  <c r="Q174" i="11" s="1"/>
  <c r="H175" i="11"/>
  <c r="Q175" i="11" s="1"/>
  <c r="H176" i="11"/>
  <c r="Q176" i="11" s="1"/>
  <c r="H177" i="11"/>
  <c r="Q177" i="11" s="1"/>
  <c r="H178" i="11"/>
  <c r="Q178" i="11" s="1"/>
  <c r="H179" i="11"/>
  <c r="Q179" i="11" s="1"/>
  <c r="H180" i="11"/>
  <c r="Q180" i="11" s="1"/>
  <c r="H181" i="11"/>
  <c r="Q181" i="11" s="1"/>
  <c r="H182" i="11"/>
  <c r="Q182" i="11" s="1"/>
  <c r="H183" i="11"/>
  <c r="Q183" i="11" s="1"/>
  <c r="H184" i="11"/>
  <c r="Q184" i="11" s="1"/>
  <c r="H185" i="11"/>
  <c r="Q185" i="11" s="1"/>
  <c r="H186" i="11"/>
  <c r="Q186" i="11" s="1"/>
  <c r="H187" i="11"/>
  <c r="Q187" i="11" s="1"/>
  <c r="H188" i="11"/>
  <c r="Q188" i="11" s="1"/>
  <c r="H189" i="11"/>
  <c r="Q189" i="11" s="1"/>
  <c r="H190" i="11"/>
  <c r="Q190" i="11" s="1"/>
  <c r="H191" i="11"/>
  <c r="Q191" i="11" s="1"/>
  <c r="H192" i="11"/>
  <c r="Q192" i="11" s="1"/>
  <c r="H193" i="11"/>
  <c r="Q193" i="11" s="1"/>
  <c r="H194" i="11"/>
  <c r="Q194" i="11" s="1"/>
  <c r="H195" i="11"/>
  <c r="Q195" i="11" s="1"/>
  <c r="H196" i="11"/>
  <c r="Q196" i="11" s="1"/>
  <c r="H197" i="11"/>
  <c r="Q197" i="11" s="1"/>
  <c r="H198" i="11"/>
  <c r="Q198" i="11" s="1"/>
  <c r="H199" i="11"/>
  <c r="Q199" i="11" s="1"/>
  <c r="H200" i="11"/>
  <c r="Q200" i="11" s="1"/>
  <c r="H201" i="11"/>
  <c r="Q201" i="11" s="1"/>
  <c r="H202" i="11"/>
  <c r="Q202" i="11" s="1"/>
  <c r="H203" i="11"/>
  <c r="Q203" i="11" s="1"/>
  <c r="H204" i="11"/>
  <c r="Q204" i="11" s="1"/>
  <c r="H205" i="11"/>
  <c r="Q205" i="11" s="1"/>
  <c r="H206" i="11"/>
  <c r="Q206" i="11" s="1"/>
  <c r="H207" i="11"/>
  <c r="Q207" i="11" s="1"/>
  <c r="H208" i="11"/>
  <c r="Q208" i="11" s="1"/>
  <c r="H209" i="11"/>
  <c r="Q209" i="11" s="1"/>
  <c r="H210" i="11"/>
  <c r="Q210" i="11" s="1"/>
  <c r="H211" i="11"/>
  <c r="Q211" i="11" s="1"/>
  <c r="H212" i="11"/>
  <c r="Q212" i="11" s="1"/>
  <c r="H213" i="11"/>
  <c r="Q213" i="11" s="1"/>
  <c r="H214" i="11"/>
  <c r="Q214" i="11" s="1"/>
  <c r="H215" i="11"/>
  <c r="Q215" i="11" s="1"/>
  <c r="H216" i="11"/>
  <c r="Q216" i="11" s="1"/>
  <c r="H217" i="11"/>
  <c r="Q217" i="11" s="1"/>
  <c r="H218" i="11"/>
  <c r="Q218" i="11" s="1"/>
  <c r="H219" i="11"/>
  <c r="Q219" i="11" s="1"/>
  <c r="H220" i="11"/>
  <c r="Q220" i="11" s="1"/>
  <c r="H221" i="11"/>
  <c r="Q221" i="11" s="1"/>
  <c r="H222" i="11"/>
  <c r="Q222" i="11" s="1"/>
  <c r="H223" i="11"/>
  <c r="Q223" i="11" s="1"/>
  <c r="H224" i="11"/>
  <c r="Q224" i="11" s="1"/>
  <c r="H225" i="11"/>
  <c r="Q225" i="11" s="1"/>
  <c r="H226" i="11"/>
  <c r="Q226" i="11" s="1"/>
  <c r="H227" i="11"/>
  <c r="Q227" i="11" s="1"/>
  <c r="H228" i="11"/>
  <c r="Q228" i="11" s="1"/>
  <c r="H229" i="11"/>
  <c r="Q229" i="11" s="1"/>
  <c r="H230" i="11"/>
  <c r="Q230" i="11" s="1"/>
  <c r="H231" i="11"/>
  <c r="Q231" i="11" s="1"/>
  <c r="H232" i="11"/>
  <c r="Q232" i="11" s="1"/>
  <c r="H233" i="11"/>
  <c r="Q233" i="11" s="1"/>
  <c r="H234" i="11"/>
  <c r="Q234" i="11" s="1"/>
  <c r="H235" i="11"/>
  <c r="Q235" i="11" s="1"/>
  <c r="H236" i="11"/>
  <c r="Q236" i="11" s="1"/>
  <c r="H237" i="11"/>
  <c r="Q237" i="11" s="1"/>
  <c r="H238" i="11"/>
  <c r="Q238" i="11" s="1"/>
  <c r="H239" i="11"/>
  <c r="Q239" i="11" s="1"/>
  <c r="H240" i="11"/>
  <c r="Q240" i="11" s="1"/>
  <c r="H241" i="11"/>
  <c r="Q241" i="11" s="1"/>
  <c r="H242" i="11"/>
  <c r="Q242" i="11" s="1"/>
  <c r="H243" i="11"/>
  <c r="Q243" i="11" s="1"/>
  <c r="H244" i="11"/>
  <c r="Q244" i="11" s="1"/>
  <c r="H245" i="11"/>
  <c r="Q245" i="11" s="1"/>
  <c r="H246" i="11"/>
  <c r="Q246" i="11" s="1"/>
  <c r="H247" i="11"/>
  <c r="Q247" i="11" s="1"/>
  <c r="H248" i="11"/>
  <c r="Q248" i="11" s="1"/>
  <c r="H249" i="11"/>
  <c r="Q249" i="11" s="1"/>
  <c r="H250" i="11"/>
  <c r="Q250" i="11" s="1"/>
  <c r="H251" i="11"/>
  <c r="Q251" i="11" s="1"/>
  <c r="H252" i="11"/>
  <c r="Q252" i="11" s="1"/>
  <c r="H253" i="11"/>
  <c r="Q253" i="11" s="1"/>
  <c r="H254" i="11"/>
  <c r="Q254" i="11" s="1"/>
  <c r="H255" i="11"/>
  <c r="Q255" i="11" s="1"/>
  <c r="H256" i="11"/>
  <c r="Q256" i="11" s="1"/>
  <c r="H257" i="11"/>
  <c r="Q257" i="11" s="1"/>
  <c r="H258" i="11"/>
  <c r="Q258" i="11" s="1"/>
  <c r="H259" i="11"/>
  <c r="Q259" i="11" s="1"/>
  <c r="H260" i="11"/>
  <c r="Q260" i="11" s="1"/>
  <c r="H261" i="11"/>
  <c r="Q261" i="11" s="1"/>
  <c r="H262" i="11"/>
  <c r="Q262" i="11" s="1"/>
  <c r="H263" i="11"/>
  <c r="Q263" i="11" s="1"/>
  <c r="H264" i="11"/>
  <c r="Q264" i="11" s="1"/>
  <c r="H265" i="11"/>
  <c r="Q265" i="11" s="1"/>
  <c r="H266" i="11"/>
  <c r="Q266" i="11" s="1"/>
  <c r="H267" i="11"/>
  <c r="Q267" i="11" s="1"/>
  <c r="H268" i="11"/>
  <c r="Q268" i="11" s="1"/>
  <c r="H269" i="11"/>
  <c r="Q269" i="11" s="1"/>
  <c r="H270" i="11"/>
  <c r="Q270" i="11" s="1"/>
  <c r="H271" i="11"/>
  <c r="Q271" i="11" s="1"/>
  <c r="H272" i="11"/>
  <c r="Q272" i="11" s="1"/>
  <c r="H273" i="11"/>
  <c r="Q273" i="11" s="1"/>
  <c r="H274" i="11"/>
  <c r="Q274" i="11" s="1"/>
  <c r="H275" i="11"/>
  <c r="Q275" i="11" s="1"/>
  <c r="H276" i="11"/>
  <c r="Q276" i="11" s="1"/>
  <c r="H277" i="11"/>
  <c r="Q277" i="11" s="1"/>
  <c r="H278" i="11"/>
  <c r="Q278" i="11" s="1"/>
  <c r="H279" i="11"/>
  <c r="Q279" i="11" s="1"/>
  <c r="H280" i="11"/>
  <c r="Q280" i="11" s="1"/>
  <c r="H281" i="11"/>
  <c r="Q281" i="11" s="1"/>
  <c r="H282" i="11"/>
  <c r="Q282" i="11" s="1"/>
  <c r="H283" i="11"/>
  <c r="Q283" i="11" s="1"/>
  <c r="H284" i="11"/>
  <c r="Q284" i="11" s="1"/>
  <c r="H285" i="11"/>
  <c r="Q285" i="11" s="1"/>
  <c r="H286" i="11"/>
  <c r="Q286" i="11" s="1"/>
  <c r="H287" i="11"/>
  <c r="Q287" i="11" s="1"/>
  <c r="H288" i="11"/>
  <c r="Q288" i="11" s="1"/>
  <c r="H289" i="11"/>
  <c r="Q289" i="11" s="1"/>
  <c r="H290" i="11"/>
  <c r="Q290" i="11" s="1"/>
  <c r="H291" i="11"/>
  <c r="Q291" i="11" s="1"/>
  <c r="H292" i="11"/>
  <c r="Q292" i="11" s="1"/>
  <c r="H293" i="11"/>
  <c r="Q293" i="11" s="1"/>
  <c r="H294" i="11"/>
  <c r="Q294" i="11" s="1"/>
  <c r="H295" i="11"/>
  <c r="Q295" i="11" s="1"/>
  <c r="H296" i="11"/>
  <c r="Q296" i="11" s="1"/>
  <c r="H297" i="11"/>
  <c r="Q297" i="11" s="1"/>
  <c r="H298" i="11"/>
  <c r="Q298" i="11" s="1"/>
  <c r="H299" i="11"/>
  <c r="Q299" i="11" s="1"/>
  <c r="H17" i="11"/>
  <c r="R17" i="11" l="1"/>
  <c r="S17" i="11"/>
  <c r="G17" i="11"/>
  <c r="D17" i="11" s="1"/>
  <c r="F17" i="11" s="1"/>
  <c r="Q17" i="11" s="1"/>
  <c r="B16" i="11"/>
  <c r="C16" i="11" s="1"/>
  <c r="D16" i="11" s="1"/>
  <c r="E16" i="11" s="1"/>
  <c r="F16" i="11" s="1"/>
  <c r="H16" i="11" l="1"/>
  <c r="I16" i="11" s="1"/>
  <c r="J16" i="11" s="1"/>
  <c r="K16" i="11" s="1"/>
  <c r="L16" i="11" s="1"/>
  <c r="M16" i="11" s="1"/>
  <c r="N16" i="11" s="1"/>
  <c r="O16" i="11" s="1"/>
  <c r="P16" i="11" s="1"/>
  <c r="Q16" i="11" s="1"/>
  <c r="R16" i="11" s="1"/>
  <c r="S16" i="11" s="1"/>
  <c r="T16" i="11" s="1"/>
</calcChain>
</file>

<file path=xl/sharedStrings.xml><?xml version="1.0" encoding="utf-8"?>
<sst xmlns="http://schemas.openxmlformats.org/spreadsheetml/2006/main" count="1169" uniqueCount="621">
  <si>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</si>
  <si>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</si>
  <si>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</si>
  <si>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</si>
  <si>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</si>
  <si>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</si>
  <si>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</si>
  <si>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</si>
  <si>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</si>
  <si>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</si>
  <si>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</si>
  <si>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</si>
  <si>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</si>
  <si>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</si>
  <si>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</si>
  <si>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</si>
  <si>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</si>
  <si>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</si>
  <si>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</si>
  <si>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</si>
  <si>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</si>
  <si>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</si>
  <si>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</si>
  <si>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</si>
  <si>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</si>
  <si>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</si>
  <si>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</si>
  <si>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</si>
  <si>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</si>
  <si>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</si>
  <si>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</si>
  <si>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</si>
  <si>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</si>
  <si>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</si>
  <si>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</si>
  <si>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</si>
  <si>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</si>
  <si>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1.5</t>
  </si>
  <si>
    <t>1.6</t>
  </si>
  <si>
    <t>1.1.2.1</t>
  </si>
  <si>
    <t>1.1.2.2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</si>
  <si>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</si>
  <si>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</si>
  <si>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</si>
  <si>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</si>
  <si>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</si>
  <si>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</si>
  <si>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</si>
  <si>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</si>
  <si>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</si>
  <si>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</si>
  <si>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</si>
  <si>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</si>
  <si>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</si>
  <si>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</si>
  <si>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</si>
  <si>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</si>
  <si>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</si>
  <si>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</si>
  <si>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</si>
  <si>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</si>
  <si>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</si>
  <si>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</si>
  <si>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</si>
  <si>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</si>
  <si>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</si>
  <si>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</si>
  <si>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</si>
  <si>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</si>
  <si>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</si>
  <si>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</si>
  <si>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</si>
  <si>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</si>
  <si>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</si>
  <si>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</si>
  <si>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</si>
  <si>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</si>
  <si>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</si>
  <si>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</si>
  <si>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</si>
  <si>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</si>
  <si>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</si>
  <si>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</si>
  <si>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</si>
  <si>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</si>
  <si>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</si>
  <si>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</si>
  <si>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</si>
  <si>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</si>
  <si>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</si>
  <si>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</si>
  <si>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</si>
  <si>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6,10кВ ПС-10 - РП-5 ф. 403 (протяженностью по трассе 2,67 км)</t>
  </si>
  <si>
    <t>E_19/1.1.3.1</t>
  </si>
  <si>
    <t>Реконструкция КЛ 6,10кВ ПС «Центральная» -РП-52  ф №307 (протяженностью по трассе 0,640 км)</t>
  </si>
  <si>
    <t>E_19/1.1.3.21</t>
  </si>
  <si>
    <t>Реконструкция КЛ 6,10кВ РП-52 – ТП-1013 (протяженностью по трассе 0,750 км)</t>
  </si>
  <si>
    <t>E_19/1.1.3.22</t>
  </si>
  <si>
    <t>E_19/1.1.3.25</t>
  </si>
  <si>
    <t>E_19/1.1.3.30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</si>
  <si>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</si>
  <si>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</si>
  <si>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</si>
  <si>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</si>
  <si>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</si>
  <si>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</si>
  <si>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</si>
  <si>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</si>
  <si>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</si>
  <si>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</si>
  <si>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</si>
  <si>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</si>
  <si>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</si>
  <si>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</si>
  <si>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</si>
  <si>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</si>
  <si>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</si>
  <si>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</si>
  <si>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</si>
  <si>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</si>
  <si>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</si>
  <si>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</si>
  <si>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</si>
  <si>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</si>
  <si>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</si>
  <si>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</si>
  <si>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Отчет о реализации инвестиционной программы акционерного общества  "Воронежская горэлектросеть"</t>
  </si>
  <si>
    <t>E_18/00018</t>
  </si>
  <si>
    <t>E_18/00020</t>
  </si>
  <si>
    <t xml:space="preserve"> Строительство 2КЛ-1 кВ от ТП-1281 протяженностью 2х0,4 км. по договору Т.П. (до 670 кВт) №826 от 09.11.2016</t>
  </si>
  <si>
    <t>H_17/00046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</si>
  <si>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</si>
  <si>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Реконструкция ВЛ-0,4 кВ ТП-86 с монтажом кабельных выводов  (протяженность по трассе 6,38 км)</t>
  </si>
  <si>
    <t>K_20/1.1.1.3</t>
  </si>
  <si>
    <t>Реконструкция ВЛ-0,4 кВ ТП-169 с монтажом кабельных выводов  (протяженность по трассе 3,17 км)</t>
  </si>
  <si>
    <t>K_20/1.1.1.5</t>
  </si>
  <si>
    <t>K_20/1.1.1.4</t>
  </si>
  <si>
    <t>Реконструкция ВЛ-0,4 кВ ТП-779 с монтажом кабельных выводов  (протяженность по трассе 3,35 км)</t>
  </si>
  <si>
    <t>K_20/1.1.1.2</t>
  </si>
  <si>
    <t>Реконструкция ВЛ-0,4 кВ ТП-92 с монтажом кабельных выводов  (протяженность по трассе 6,80 км)</t>
  </si>
  <si>
    <t>K_20/1.1.1.1</t>
  </si>
  <si>
    <t>Финансирование капитальных вложений 2020 года , млн. рублей (с НДС)</t>
  </si>
  <si>
    <t xml:space="preserve">Фактический объем финансирования капитальных вложений на  01.01. 2020 года, млн. рублей 
(с НДС) </t>
  </si>
  <si>
    <t xml:space="preserve">Остаток финансирования капитальных вложений 
на  01.01.2020 года   в прогнозных ценах соответствующих лет,  млн. рублей (с НДС) </t>
  </si>
  <si>
    <t>K_20/2.2.4.5</t>
  </si>
  <si>
    <t xml:space="preserve"> Строительство КЛ-1 кВ от РУ-0,4 кВ кВ ТП-865   протяженностью L=2х0,1 км. по договору Т.П.  №1358 от 17.12.2019</t>
  </si>
  <si>
    <t>К_20/1.1.1.3.1</t>
  </si>
  <si>
    <t>К_20/1.1.1.3.2</t>
  </si>
  <si>
    <t xml:space="preserve"> Строительство КЛ-1 кВ с разных секций РУ-0,4 кВ ТП-204 протяженностью 4x0,0275 км по договору Т.П. (до  670 кВт) №1010 от 16.10.2019</t>
  </si>
  <si>
    <t>К_20/1.1.1.3.3</t>
  </si>
  <si>
    <t>К_20/1.1.1.3.4</t>
  </si>
  <si>
    <t xml:space="preserve"> Строительство 2КЛ-1 кВ с разных секций РУ-0,4 кВ ТП-937 протяженностью 2x0,1 км. по договору Т.П. (до 670 кВт) №825 от 23.07.2019</t>
  </si>
  <si>
    <t>К_20/1.1.1.3.5</t>
  </si>
  <si>
    <t xml:space="preserve"> Реконструкция ТП-937 в части установки двух рубильников РПС по договору Т.П. (до 670 кВт) №825 от 23.07.2019</t>
  </si>
  <si>
    <t>К_20/1.1.1.3.6</t>
  </si>
  <si>
    <t xml:space="preserve"> Реконструкция ТП-1281 и ТП-1226 в части установки двух панелей ЩО-70. по договору Т.П. (до 670 кВт) №826 от 09.11.2016</t>
  </si>
  <si>
    <t>H_17/00047</t>
  </si>
  <si>
    <t xml:space="preserve"> Реконструкция ТП-1226 в части замены трансформатора с 0,4 МВА на трансформаторы 0,63 МВА по договору Т.П. (до 670 кВт) №826 от 09.11.2016</t>
  </si>
  <si>
    <t>К_20/1.1.1.3.7</t>
  </si>
  <si>
    <t>Строительство 2КЛ-10 кВ от РУ-6 кВ ТП-1640, протяженностью 2х0,45 км по договору Т.П. (свыше 670 кВт) №451 от 06.06.2018.</t>
  </si>
  <si>
    <t>Реконструкция ТП-1640 части установки в РУ-6 кВ двух новых ВВ ячеек с вакуумными выключателями по договору Т.П. (свыше 670 кВт) №451 от 06.06.2018.</t>
  </si>
  <si>
    <t>E_18/00044</t>
  </si>
  <si>
    <t>E_18/00045</t>
  </si>
  <si>
    <t>Строительство 2КЛ-10 кВ от РУ-6 кВ РП-92 протяженностью 2х0,70 км по договору Т.П. (до 670 кВт) №425 от 13.06.2018.</t>
  </si>
  <si>
    <t>E_18/00046</t>
  </si>
  <si>
    <t>Строительство 12КЛ-1 кВ от РУ-0,4 кВ ТП-840 протяженностью 12x0,1 км по договору Т.П. (до 670 кВт) №1272 от 25.12.2018.</t>
  </si>
  <si>
    <t>E_18/00047</t>
  </si>
  <si>
    <t>E_18/00048</t>
  </si>
  <si>
    <t>Реконструкция ТП-840 в части замены двух трансформаторов с 0,63 МВА на трансформаторы 1 МВА по договору Т.П. (до 670 кВт) №1272 от 25.12.2018.</t>
  </si>
  <si>
    <t>E_18/00049</t>
  </si>
  <si>
    <t>Реконструкция ТП-840 в части установки в РУ-0,4 кВ двух вводных панелей 1250 А  по договору Т.П. (до 670 кВт) №1272 от 25.12.2018.</t>
  </si>
  <si>
    <t>E_18/00050</t>
  </si>
  <si>
    <t>Реконструкция ТП-840 в части установки в РУ-6 кВ двух ВВ ячеек с вакуумными выключателями в сторону Т-1 и Т-2 по договору Т.П. (до 670 кВт) №1272 от 25.12.2018.</t>
  </si>
  <si>
    <t>E_18/00051</t>
  </si>
  <si>
    <t>К_20/1.1.1.3.8</t>
  </si>
  <si>
    <t>К_20/1.1.1.3.9</t>
  </si>
  <si>
    <t>К_20/1.1.1.3.10</t>
  </si>
  <si>
    <t>К_20/1.1.1.3.11</t>
  </si>
  <si>
    <t>Строительство КЛ-6 кВ от РУ-6 кВ РП-475  протяженностью 0,21 км по договору Т.П. (до 670 кВт) №616 от 03.06.2019</t>
  </si>
  <si>
    <t>К_20/1.1.1.3.12</t>
  </si>
  <si>
    <t>Строительство КЛ-6 кВ от РУ-6 кВ ТП-500 протяженностью 0,72 км по договору Т.П. (до 670 кВт) №616 от 03.06.2019</t>
  </si>
  <si>
    <t>К_20/1.1.1.3.13</t>
  </si>
  <si>
    <t>К_20/1.1.1.3.14</t>
  </si>
  <si>
    <t>Строительство 2КЛ-10 кВ с разных секций РУ-6 кВ ТП-1026  ориентировочной протяженностью 2х0,305 км по договору Т.П. (до 670 кВт) №63 от 22.03.2019</t>
  </si>
  <si>
    <t>К_20/1.1.1.3.15</t>
  </si>
  <si>
    <t>К_20/1.1.1.3.16</t>
  </si>
  <si>
    <t>К_20/1.1.1.3.17</t>
  </si>
  <si>
    <t>Строительство 2КЛ-10 кВ с разных секций РУ-6 кВ ТП-1103  протяженностью 2х0,27 км по договору Т.П. (до 670 кВт) №64 от 22.03.2019</t>
  </si>
  <si>
    <t>К_20/1.1.1.3.18</t>
  </si>
  <si>
    <t xml:space="preserve"> Реконструкция в части установки в существующих резервных ячейках на разных секциях РУ-6 кВ ТП-1103 ВН (ВНА), в части установки на сеции в сторону РП-24 РУ-6 кВ ТП-1103 (секция Т-2) дополнительной ВВ ячейки с ВН (ВНА) по договору Т.П. (до 670 кВт) №64 от 22.03.2019 .
</t>
  </si>
  <si>
    <t>К_20/1.1.1.3.19</t>
  </si>
  <si>
    <t xml:space="preserve"> Реконструкция в части перезавода КЛ-6 кВ ТП-1103-ТП-929 с секции Т-1 на секцию Т-2 РУ-6 кВ ТП-1103 по договору Т.П. (до 670 кВт) №64 от 22.03.2019.
</t>
  </si>
  <si>
    <t>К_20/1.1.1.3.20</t>
  </si>
  <si>
    <t xml:space="preserve"> Реконструкция в части  строительства 2КЛ-10 кВ  от РУ-6 кВ ТП-1103 (секция Т-1) до РУ-6 кВ ТП-1026, где одну КЛ-10 кВ  завести в ячейку в сторону РП-24, а вторую соеденить с КЛ-6 кВ в сторону РП-24 по договору Т.П. (до 670 кВт) №64 от 22.03.2019.
</t>
  </si>
  <si>
    <t>К_20/1.1.1.3.21</t>
  </si>
  <si>
    <t>К_20/1.1.1.3.22</t>
  </si>
  <si>
    <t>Реконструкция в части установки в существующих ВВ резервных ячейках (секция Т-1 и Т-2) РУ-6 кВ РП-24 вакуумных выключателей по договору Т.П. (до 670 кВт) №218 от 04.04.2019.</t>
  </si>
  <si>
    <t>К_20/1.1.1.3.23</t>
  </si>
  <si>
    <t>Строительство 2КЛ-10 кВ с разных секций РУ-6 кВ РП-64  протяженностью 2х0,1 км  по договору Т.П. (до 670 кВт) №1262 от 11.11.2019.</t>
  </si>
  <si>
    <t>К_20/1.1.1.3.24</t>
  </si>
  <si>
    <t>Реконструкция в части установки на разных секциях РУ-6 кВ РП-64 по одной дополнительной ВВ ячейке с вакуумными выключателями  по договору Т.П. (до 670 кВт) №1262 от 11.11.2019.</t>
  </si>
  <si>
    <t>К_20/1.1.1.3.25</t>
  </si>
  <si>
    <t>Строительство КЛ-10 кВ от РУ-6 кВ ТП-645  протяженностью 0,4 км по договору Т.П. (до 670 кВт) №1047 от 23.09.2019.</t>
  </si>
  <si>
    <t>К_20/1.1.1.3.26</t>
  </si>
  <si>
    <t>Строительство КЛ-10 кВ от РУ-6 кВ ТП-644  протяженностью 0,45 км по договору Т.П. (до 670 кВт) №1047 от 23.09.2019.</t>
  </si>
  <si>
    <t>К_20/1.1.1.3.27</t>
  </si>
  <si>
    <t>Реконструкция в части установки в резервной ВВ ячейкеРУ-6 кВ ТП-644 ВН (ВНА) по договору Т.П. (до 670 кВт) №1047 от 23.09.2019.</t>
  </si>
  <si>
    <t>К_20/1.1.1.3.28</t>
  </si>
  <si>
    <t>Реконструкция в части установки в резервной ВВ ячейке РУ-6 кВ  ТП-645 ВН (ВНА) по договору Т.П. (до 670 кВт) №1047 от 23.09.2019.</t>
  </si>
  <si>
    <t>К_20/1.1.1.3.29</t>
  </si>
  <si>
    <t>Строительство КЛ-10 кВ от РУ-6 кВ ТП-1426  протяженностью L=0,4 км по договору Т.П. (до 670 кВт) №1259 от 30.10.2019.</t>
  </si>
  <si>
    <t>К_20/1.1.1.3.30</t>
  </si>
  <si>
    <t>Строительство  2КЛ-10 кВ от ТП-51 протяженностью 2х0,38 км, где одну КЛ завести в яч. в сторону БКТП-450, а вторую соединить с КЛ-6 кВ в сторону БКТП-450 по договору Т.П. (до 670 кВт) №1259 от 30.10.2019.</t>
  </si>
  <si>
    <t>К_20/1.1.1.3.31</t>
  </si>
  <si>
    <t>Реконструкция в части установки в резервной ВВ ячейке РУ-6 кВ ТП-1426 ВН (ВНА), в части переноса точки нормального разрыва с ВНА РУ-6 кВ ТП-450 в сторону ТП-51 на РВ РУ-6 ТП-51 в сторону БКТП-450 по договору Т.П. (до 670 кВт) №1259 от 30.10.2019.</t>
  </si>
  <si>
    <t>К_20/1.1.1.3.32</t>
  </si>
  <si>
    <t>Реконструкция ВЛ-0,4кВ для технологического присоединения (протяженностью 1,8 км)</t>
  </si>
  <si>
    <t>K_20/1.1.2.1</t>
  </si>
  <si>
    <t>Реконструкция низковольтного оборудования в РП, ТП (41 шт.)</t>
  </si>
  <si>
    <t>K_20/1.3.5.1</t>
  </si>
  <si>
    <t>Реконструкция высоковольтного оборудования в ТП, РП (15 шт.)</t>
  </si>
  <si>
    <t>K_20/1.3.6.1</t>
  </si>
  <si>
    <t>ТП-760 по адресу: ул.9 Января, 254а</t>
  </si>
  <si>
    <t>K_20/1.3.8.2</t>
  </si>
  <si>
    <t>ТП-737 по адресу: ул.Олеко Дундича,3т</t>
  </si>
  <si>
    <t>K_20/1.3.8.3</t>
  </si>
  <si>
    <t>ТП-754 по адресу: ул.Баррикадная, 35т</t>
  </si>
  <si>
    <t>K_20/1.3.8.4</t>
  </si>
  <si>
    <t>ТП-875 по адресу: ул.Туполева,38т</t>
  </si>
  <si>
    <t>K_20/1.3.8.5</t>
  </si>
  <si>
    <t>ТП-1114 по адресу: ул.Баррикадная, 7а</t>
  </si>
  <si>
    <t>K_20/1.3.8.6</t>
  </si>
  <si>
    <t>ТП-969 по адресу: ул. Баррикадная, 5т</t>
  </si>
  <si>
    <t>K_20/1.3.8.7</t>
  </si>
  <si>
    <t>ТП-512 по адресу: ул.Героев Сибиряков, 81т</t>
  </si>
  <si>
    <t>K_20/1.3.8.8</t>
  </si>
  <si>
    <t>ТП-517 по адресу: ул.Героев Сибиряков, 65т</t>
  </si>
  <si>
    <t>K_20/1.3.8.9</t>
  </si>
  <si>
    <t>ТП-500 по адресу: ул.Писателя Маршака, 13т</t>
  </si>
  <si>
    <t>K_20/1.3.8.10</t>
  </si>
  <si>
    <t>БКТП-1951 по адресу: пер. Республиканский, 5т</t>
  </si>
  <si>
    <t>K_20/1.3.8.11</t>
  </si>
  <si>
    <t>Установка устройств  телемеханики в РП-100 (1 шт.)</t>
  </si>
  <si>
    <t>K_20/1.2.1</t>
  </si>
  <si>
    <t>K_20/1.3.1.1</t>
  </si>
  <si>
    <t>K_20/1.3.1.2</t>
  </si>
  <si>
    <t>K_20/1.3.1.3</t>
  </si>
  <si>
    <t>K_20/1.3.1.4</t>
  </si>
  <si>
    <t>K_20/1.3.1.5</t>
  </si>
  <si>
    <t>K_20/1.3.2.1</t>
  </si>
  <si>
    <t>K_20/1.3.2.2</t>
  </si>
  <si>
    <t>K_20/1.3.2.3</t>
  </si>
  <si>
    <t>K_20/1.3.2.4</t>
  </si>
  <si>
    <t>K_20/1.3.2.5</t>
  </si>
  <si>
    <t>K_20/1.3.2.6</t>
  </si>
  <si>
    <t>K_20/1.3.3.1</t>
  </si>
  <si>
    <t>K_20/1.3.3.2</t>
  </si>
  <si>
    <t>K_20/1.3.3.3</t>
  </si>
  <si>
    <t>K_20/1.3.3.4</t>
  </si>
  <si>
    <t>K_20/1.3.3.5</t>
  </si>
  <si>
    <t>K_20/1.3.3.6</t>
  </si>
  <si>
    <t>K_20/1.3.4.1</t>
  </si>
  <si>
    <t>K_20/1.3.4.2</t>
  </si>
  <si>
    <t>K_20/1.3.4.3</t>
  </si>
  <si>
    <t>K_20/1.3.4.4</t>
  </si>
  <si>
    <t>K_20/1.3.4.5</t>
  </si>
  <si>
    <t>K_20/1.3.4.6</t>
  </si>
  <si>
    <t>K_20/1.3.4.7</t>
  </si>
  <si>
    <t>K_20/1.3.4.8</t>
  </si>
  <si>
    <t>Реконструкция КЛ 6-10 кВ  РП-10 - ТП-951 (протяженность 0,39 км)</t>
  </si>
  <si>
    <t>K_20/1.1.3.1</t>
  </si>
  <si>
    <t>Реконструкция КЛ 6-10 кВ  РП-41 - ТП-951 (протяженность 0,89 км)</t>
  </si>
  <si>
    <t>K_20/1.1.3.2</t>
  </si>
  <si>
    <t>Реконструкция КЛ 6-10 кВ  ТП-760 - ТП-726 (протяженность 0,29  км)</t>
  </si>
  <si>
    <t>K_20/1.1.3.3</t>
  </si>
  <si>
    <t>Реконструкция КЛ 6-10 кВ  ТП-250 - ТП-146 (протяженность 0,44 км)</t>
  </si>
  <si>
    <t>K_20/1.1.3.5</t>
  </si>
  <si>
    <t>Реконструкция КЛ 6-10 кВ  РП-7 - ТП-20 (протяженность 0,65 км)</t>
  </si>
  <si>
    <t>K_20/1.1.3.6</t>
  </si>
  <si>
    <t>Реконструкция КЛ 6-10 кВ  ТП- 112 - ТП-271 (протяженность 0,35 км)</t>
  </si>
  <si>
    <t>K_20/1.1.3.7</t>
  </si>
  <si>
    <t>K_20/1.1.3.10</t>
  </si>
  <si>
    <t>Реконструкция КЛ 6-10 кВ РП-42-ТП-413 (протяженностьпо трассе 0,594 км)</t>
  </si>
  <si>
    <t>K_20/1.1.3.11</t>
  </si>
  <si>
    <t>Реконструкция КЛ 6-10 кВ ТП-161-ТП-191 (протяженностьпо трассе 0,449км)</t>
  </si>
  <si>
    <t>K_20/1.1.3.12</t>
  </si>
  <si>
    <t>K_20/1.1.3.13</t>
  </si>
  <si>
    <t>Реконструкция КЛ-0,4кВ (протяженность по трассе 0,500 км)</t>
  </si>
  <si>
    <t>K_20/1.1.3</t>
  </si>
  <si>
    <t>Модернизация АИИСКУЭ Энергосервер</t>
  </si>
  <si>
    <t>K_20/1.3.9</t>
  </si>
  <si>
    <t>Внедрение информационно-измерительного комплекса системы учета электрической энергии в электроустановках и сетях АО "ВГЭС" (хоз. способ)</t>
  </si>
  <si>
    <t>K_20/2.1.1</t>
  </si>
  <si>
    <t>Внедрение информационно-измерительного комплекса системы учета электрической энергии в электроустановках и сетях АО "ВГЭС" (подр. способ)</t>
  </si>
  <si>
    <t>K_20/2.1.2</t>
  </si>
  <si>
    <t>Стр-во дополнительной БКТП 1х250 в сети ТП-594 - ТП-593 с прокладкой 2-х кабелей 3х120 до места соединения с КЛ ТП-594 -ТП-623 и кабелей 4х120 выводы на сеть</t>
  </si>
  <si>
    <t>K_20/2.2.2.1</t>
  </si>
  <si>
    <t>K_20/2.2.2.3</t>
  </si>
  <si>
    <t>Строительство БКРП 2х630 взамен РП-2 по адресу: ул. Плехановская, 8р</t>
  </si>
  <si>
    <t>K_20/2.2.2.4</t>
  </si>
  <si>
    <t>K_20/2.2.2.5</t>
  </si>
  <si>
    <t>Строительство КТП 1х400 взамен КТП-744 по адресу: ул. Машинистов, 19</t>
  </si>
  <si>
    <t>K_20/2.2.2.6</t>
  </si>
  <si>
    <t>Строительство КТП 1х630 взамен КТП-329 по адресу: ул. Калининградская, 46</t>
  </si>
  <si>
    <t>K_20/2.2.2.7</t>
  </si>
  <si>
    <t>Строительство КТП 1х250 взамен КТП-908 по адресу: ул. Братская, 47</t>
  </si>
  <si>
    <t>K_20/2.2.2.8</t>
  </si>
  <si>
    <t>Строительство КТП 1х250 взамен КТП-926 по адресу: ул. Солнечная, 17</t>
  </si>
  <si>
    <t>K_20/2.2.2.9</t>
  </si>
  <si>
    <t>Строительство КТП 1х250 взамен КТП-591 по адресу: ул. Лызлова,47</t>
  </si>
  <si>
    <t>K_20/2.2.2.12</t>
  </si>
  <si>
    <t>K_20/1.3.8.1</t>
  </si>
  <si>
    <t>K_20/1.3.9.1/о</t>
  </si>
  <si>
    <t>K_20/1.3.9.1/а</t>
  </si>
  <si>
    <t>Реконструкция ВЛ-0,4кВ для технологического присоединения от ТП-971  (протяженность по трассе 0,108 км)</t>
  </si>
  <si>
    <t>K_20/1.1.4.2.1</t>
  </si>
  <si>
    <t>Реконструкция ВЛ-0,4кВ для технологического присоединения от ТП-1369 (протяженность по трассе 0,08 км)</t>
  </si>
  <si>
    <t>K_20/1.1.4.2.2</t>
  </si>
  <si>
    <t>Реконструкция ВЛ-0,4кВ для технологического присоединения от ТП-1962 (протяженность по трассе 0,260км)</t>
  </si>
  <si>
    <t>K_20/1.1.4.2.3</t>
  </si>
  <si>
    <t>Реконструкция ВЛ-0,4кВ для технологического присоединения от ТП-65 (протяженность по трассе 0,030км)</t>
  </si>
  <si>
    <t>K_20/1.1.4.2.4</t>
  </si>
  <si>
    <t>Реконструкция ВЛ-0,4кВ для технологического присоединения от БКТП-1951 (протяженность по трассе 0,432км)</t>
  </si>
  <si>
    <t>K_20/1.1.4.2.5</t>
  </si>
  <si>
    <t>K_20/1.1.4.2.6</t>
  </si>
  <si>
    <t>Вынос опоры ВЛ-0,4кВ ТП-1040 из границ з.уч.ул.Миронова 39/1</t>
  </si>
  <si>
    <t>K_20/1.2.2.1.1</t>
  </si>
  <si>
    <t>Проектирование стр-ва БКРП взамен  РП-56 по адресу: пр.Патриотов,21</t>
  </si>
  <si>
    <t>E_19/1.3.12.п</t>
  </si>
  <si>
    <t>Стр-во БКТП 2х630  взамен ТП-21 по адресу: пер.Детский,2т</t>
  </si>
  <si>
    <t>E_19/2.1.7</t>
  </si>
  <si>
    <t>K_20/1.4.1</t>
  </si>
  <si>
    <t>K_20/1.4.2</t>
  </si>
  <si>
    <t>K_20/1.4.3</t>
  </si>
  <si>
    <t>K_20/1.4.4</t>
  </si>
  <si>
    <t>K_20/1.4.5</t>
  </si>
  <si>
    <t>K_20/1.4.6</t>
  </si>
  <si>
    <t>K_20/1.4.7</t>
  </si>
  <si>
    <t>K_20/1.4.9</t>
  </si>
  <si>
    <t>K_20/1.4.10</t>
  </si>
  <si>
    <t>K_20/1.4.11</t>
  </si>
  <si>
    <t>K_20/1.4.12</t>
  </si>
  <si>
    <t>K_20/1.4.13</t>
  </si>
  <si>
    <t>Строительство КЛ-0,4кВ  от ТП-1369 до опоры Г/св ул.Чапаева (протяженность по трассе 0,034 км)</t>
  </si>
  <si>
    <t>K_20/1.4.15</t>
  </si>
  <si>
    <t>Стр-во БКТП 1х250  взамен ТП-395 по адресу:  ул.Куколкина,7Т</t>
  </si>
  <si>
    <t>E_19/2.1.6</t>
  </si>
  <si>
    <t>E_19/1.3.12.2</t>
  </si>
  <si>
    <t xml:space="preserve"> Строительство КЛ-1 кВ от  РП-91 протяженностью12х0,310 м . по договору Т.П. (до 670 кВт) №2555 от 16.02.2015</t>
  </si>
  <si>
    <t xml:space="preserve"> Строительство 6 КЛ-0,4 кВ от ТП-637 протяженностью 6х0,34 км. по договору Т.П. (от 150 до 670 кВт) №372 от 07.06.2018</t>
  </si>
  <si>
    <t>Строительство КЛ-10 кВ сеч. 3х185 мм2  от  РУ-6 кВ БКТП-311 до ТП-проект., ориентировочной протяженностью L=1,1 км. о договору Т.П. (до 670 кВт) №232 от 05.06.2019.</t>
  </si>
  <si>
    <t xml:space="preserve"> Строительство КЛ-10 кВ от КТП-1154 протяженностью 0,6 км. по договору Т.П. (свыше 670 кВт) №727 от 28.10.2016</t>
  </si>
  <si>
    <t>Строительство КЛ-1 кВ от РУ-0,4 кВ ТП-1181 (секция Т-4) и ТП-1183 (секция Т1) до границы участка заявителя протяженностью 0,26 км по договору ТП (до 670 кВт) №602  от 30.05.2019 г.</t>
  </si>
  <si>
    <t>Строительство КЛ-1 кВ от РУ-0,4 кВ кВ ТП-865 (секция Т-2) до границы участка заявителя протяженностью 2х0,1 км по договору Т.П. ( до 670 кВт) № 1358 от 17.12.2019 г</t>
  </si>
  <si>
    <t>E_18/00034</t>
  </si>
  <si>
    <t>F_15/00037</t>
  </si>
  <si>
    <t>E_18/00017</t>
  </si>
  <si>
    <t>H_17/00050</t>
  </si>
  <si>
    <t>J_19/00071</t>
  </si>
  <si>
    <t>H_17/00029</t>
  </si>
  <si>
    <t>J_19/00083</t>
  </si>
  <si>
    <t>J_19/00084</t>
  </si>
  <si>
    <t>K_20/1.2.2.1.4</t>
  </si>
  <si>
    <t>K_20/1.1.3.4</t>
  </si>
  <si>
    <t>Реконструкция КЛ 6-10 кВ  ТП-760 - ТП-830 (протяженность 0,41 км)</t>
  </si>
  <si>
    <t xml:space="preserve">Реконструкция КЛ 6-10 кВ РП-100-ТП-931 </t>
  </si>
  <si>
    <t>Строительство КЛ для технологического присоединения. Новое строительство                                                                                     ( протяженностью 18,87 км)</t>
  </si>
  <si>
    <t>Строительство 4КЛ-10 кВ от ТП-1026 до ТП-проект Артамонова, 4 (Воронежбетон)</t>
  </si>
  <si>
    <t>К_20/1.1.1.3.33</t>
  </si>
  <si>
    <t>К_20/1.1.1.3.34</t>
  </si>
  <si>
    <t xml:space="preserve">Строительство 2 КЛ-6 кВ  сеч. 3х240 мм2 от Р-0,4 кВ РП-87 до границы частка заявителя протяженностью 2х1,25 км по договору Т. П. (свыше 670 кВт) №237 от 22.04.2020 г. </t>
  </si>
  <si>
    <t>К_20/1.1.1.3.35</t>
  </si>
  <si>
    <t>E_18/00021</t>
  </si>
  <si>
    <t xml:space="preserve">    
Строительство 2КЛ-1кВ ТП-204 ул. 20-летия Октября, 79/б
</t>
  </si>
  <si>
    <t>К_20/1.1.1.3.37</t>
  </si>
  <si>
    <t>Строительство 2КЛ-6кВ ТП-874 ул. Января 225(ООО СЗ РАЗВИТИЕ И ПАРТНЕРЫ)</t>
  </si>
  <si>
    <t>К_20/1.1.1.3.39</t>
  </si>
  <si>
    <t>Строительство 2КЛ-6кВ ТП-922,ТП-779 ул.Гаршина в р-не дома 21(ООО Группа Компаний Развтие)</t>
  </si>
  <si>
    <t>К_20/1.1.1.3.40</t>
  </si>
  <si>
    <t>E_19/1.1.3.26</t>
  </si>
  <si>
    <t xml:space="preserve">Вынос опоры ВЛ-0,4кВ ТП-92 пер.Можайский, 8 (Кондратенко И.А. ж.д.) </t>
  </si>
  <si>
    <t>K_20/1.2.2.1.6</t>
  </si>
  <si>
    <t>Вынос опоры ВЛ-0,4кВ ТП-116 ул.Вайцеховского, 4 (АО ДСК)</t>
  </si>
  <si>
    <t>K_20/1.2.2.1.7</t>
  </si>
  <si>
    <t>Реконструкция КЛ 6,10кВ РП-66 – ТП-408 (протяженностью по трассе 0,478 км)</t>
  </si>
  <si>
    <t>E_19/1.1.3.24</t>
  </si>
  <si>
    <t>Реконструкция КЛ 6,10кВ ТП-913 - ТП-1091 (протяженностью по трассе 0,350 км)</t>
  </si>
  <si>
    <t>E_19/1.1.3.17</t>
  </si>
  <si>
    <t>Реконструкция КЛ 6,10кВ РП-25 -ТП-1817 (протяженностью по трассе 0,780 км)</t>
  </si>
  <si>
    <t>E_19/1.1.3.19</t>
  </si>
  <si>
    <t>Реконструкция КЛ 6,10кВ ТП-366Н-ТП-205Н(протяженностью по трассе 0,720 км)</t>
  </si>
  <si>
    <t>E_19/1.1.3.18</t>
  </si>
  <si>
    <t>Реконструкция КЛ 6,10кВ ТП-889 -ТП-1817 (протяженностью по трассе 0,530км)</t>
  </si>
  <si>
    <t>E_19/1.1.3.20</t>
  </si>
  <si>
    <t>K_20/1.2.2.1.8</t>
  </si>
  <si>
    <t>Строительство БКРП 2х250 взамен РП-56 по адресу: пр. Патриотов, 21</t>
  </si>
  <si>
    <t>Стр-во дополнительной БКТП 1х250 в сети ТП-301Н прокладка 2-х кабелей 3х120 от БКТП до места врезки в КЛ ТП-301Н -ТП-734 и 2-х кабелей 4х150 выводы на сеть</t>
  </si>
  <si>
    <t>E_19/2.1.1</t>
  </si>
  <si>
    <t>Стр-во дополнительной БКТП 1х250 в сети ТП-594 прокладка 2-х кабелей 3х120 от БКТП до места врезки в КЛ ТП-593-РП-46 и 2-х кабелей 4х150 выводы на сеть</t>
  </si>
  <si>
    <t>E_19/2.1.3</t>
  </si>
  <si>
    <t>Стр-во дополнительной БКТП 1х250 в сети ТП-92 прокладка 2-х кабелей 3х120 от БКТП до места врезки в КЛ ТП-92-ТП-207 и 3-х кабелей 4х150 выводы на сеть</t>
  </si>
  <si>
    <t>E_19/2.1.2</t>
  </si>
  <si>
    <t>Вынос КЛ-1кВ, КЛ-6кВ из зоны уч.з.ул.Туполева, 18 (Управление строительной пол. адм. ГО г.Воронеж)</t>
  </si>
  <si>
    <t>K_20/1.4.17</t>
  </si>
  <si>
    <t>Вынос КЛ-1кВ,КЛ-6кВ из зоны стр. ул.Красных партизан-Станкевича-Свечной пер.(ООО Энергоавтомат)</t>
  </si>
  <si>
    <t>K_20/1.4.18</t>
  </si>
  <si>
    <t>Вынос КЛ из зоны застройки ул.Минская, 2 (ООО Фирма СМУ-5)</t>
  </si>
  <si>
    <t>K_20/1.4.19</t>
  </si>
  <si>
    <t>Вынос ТП-405 из зоны строительства пер.Здоровья, 90г (ЗАО СМП Электронжилсоцстрой)</t>
  </si>
  <si>
    <t>K_20/1.4.20</t>
  </si>
  <si>
    <t>Земельный участок: г. Воронеж, пер. Республиканский, уч. 1</t>
  </si>
  <si>
    <t>К_20/1.5.1</t>
  </si>
  <si>
    <t>Реконструкция ВЛ-0,4 кВ ТП-290А с монтажом кабельных выводов  (протяженность по трассе 2,69 км)</t>
  </si>
  <si>
    <t xml:space="preserve">Утвержденные плановые значения показателей приведены в соответствии с приказом департамента жилищно-коммунального хозяйства и энергетики Воронежской области от 05.08.2020 г. № 129.  </t>
  </si>
  <si>
    <t>К_20/1.1.1.3.41</t>
  </si>
  <si>
    <t>Строительство КЛ-0,4кВ ТП-99 ул.Ульяновская 31 пристройка к Детскому саду №73 (Управл.стр.политики)</t>
  </si>
  <si>
    <t>К_20/1.1.1.3.42</t>
  </si>
  <si>
    <t>Строительство 2КЛ-6кВ ТП-475, ТП-500 ул. Южно-Моравская, 1/Г (ИП Володин Денис Александрович)</t>
  </si>
  <si>
    <t>К_20/1.1.1.3.43</t>
  </si>
  <si>
    <t>К_20/1.1.1.3.44</t>
  </si>
  <si>
    <t>К_20/1.1.1.3.45</t>
  </si>
  <si>
    <t>Реконструкция КЛ-6,10кВ ТП-421-ТП-677  (АО ВГЭС)</t>
  </si>
  <si>
    <t>E_19/1.1.3.8</t>
  </si>
  <si>
    <t>Вынос эл. сетей ул. Попова, 2 (ООО "Строитель")</t>
  </si>
  <si>
    <t>K_20/1.2.2.1.9</t>
  </si>
  <si>
    <t>Вынос КЛ 10/0,4кВ Московский пр-кт, 109Д (ООО "ГазМаркет")</t>
  </si>
  <si>
    <t>K_20/1.2.2.1.10</t>
  </si>
  <si>
    <t>Строительство ВЛ-0,4кВ ТП-598</t>
  </si>
  <si>
    <t>К_20/1.2.4.2.2</t>
  </si>
  <si>
    <t>К_20/1.2.4.2.3</t>
  </si>
  <si>
    <t>К_20/1.2.4.2.1</t>
  </si>
  <si>
    <t>K_20/1.4.21</t>
  </si>
  <si>
    <t>К_20/1.1.1.3.46</t>
  </si>
  <si>
    <t>К_20/1.1.1.3.47</t>
  </si>
  <si>
    <t>Монтаж охранной сигнализации в РП-105 
ул. Патриотов, 21</t>
  </si>
  <si>
    <t>Строительство КЛ-10кВ ТП-326 ул.Вайцеховского, 2/4 (КП ВО Единая дирекция капитального строительства и газификации)</t>
  </si>
  <si>
    <t>К_20/1.1.1.3.48</t>
  </si>
  <si>
    <t>К_20/1.1.1.3.49</t>
  </si>
  <si>
    <t>К_20/1.1.1.3.50</t>
  </si>
  <si>
    <t>К_20/1.1.1.3.51</t>
  </si>
  <si>
    <t>К_20/1.1.1.3.52</t>
  </si>
  <si>
    <t>К_20/1.1.1.3.53</t>
  </si>
  <si>
    <t>К_20/1.1.1.3.54</t>
  </si>
  <si>
    <t>Строительство КЛ-0,4 кВ ТП-1491 Циолковского, 18</t>
  </si>
  <si>
    <t>Модернизация РП-45 с установкой устройств индикации сигналов замыкания на землю (1 шт)</t>
  </si>
  <si>
    <t>L_21/1.3.4.20</t>
  </si>
  <si>
    <t>Модернизация РП-70 с установкой устройств индикации сигналов замыкания на землю (1 шт)</t>
  </si>
  <si>
    <t>L_21/1.3.4.21</t>
  </si>
  <si>
    <t>Модернизация РП-83 с установкой устройств индикации сигналов замыкания на землю (1 шт)</t>
  </si>
  <si>
    <t>L_21/1.3.4.22</t>
  </si>
  <si>
    <t>Модернизация РП-106 с установкой устройств индикации сигналов замыкания на землю (1 шт)</t>
  </si>
  <si>
    <t>L_21/1.3.4.19</t>
  </si>
  <si>
    <t xml:space="preserve">Реконструкция ВЛ-0,4 кВ ТП-84 </t>
  </si>
  <si>
    <t>K_20/1.2.2.1.11</t>
  </si>
  <si>
    <t>K_20/1.2.2.1.12</t>
  </si>
  <si>
    <t>Реконструкция ВЛ-0,4 кВ РП-22 с монтажом кабельных выводов  (протяженность по трассе 1,74 км)</t>
  </si>
  <si>
    <t>L_21/1.1.1.10</t>
  </si>
  <si>
    <t>Реконструкция ВЛ-0,4 кВ КТП-1678 с монтажом кабельных выводов  (протяженность по трассе 5,91 км)</t>
  </si>
  <si>
    <t>L_21/1.1.1.11</t>
  </si>
  <si>
    <t>Реконструкция ВЛ-0,4 кВ ТП-1767 с монтажом кабельных выводов (протяженность по трассе )</t>
  </si>
  <si>
    <t>L_21/1.1.1.12</t>
  </si>
  <si>
    <t>Реконструкция ВЛ-0,4 кВ ТП-1324 с монтажом кабельных выводов  (протяженность по трассе 4,59 км) (ТП-1921)</t>
  </si>
  <si>
    <t>L_21/1.1.1.7</t>
  </si>
  <si>
    <t>Реконструкция ВЛ-0,4 кВ ТП-433 с монтажом кабельных выводов  (протяженность по трассе 3,96 км)</t>
  </si>
  <si>
    <t>L_21/1.1.1.6</t>
  </si>
  <si>
    <t xml:space="preserve">Строительство КЛ-1кВ ТП-563 пр-т Патриотов,23е </t>
  </si>
  <si>
    <t>K_20/1.4.22</t>
  </si>
  <si>
    <t>Строительство БКТП 1х250, 1х400 взамен ТП-53 по адресу: Пр. Революции, 11т</t>
  </si>
  <si>
    <t>L_21/2.2.2.18</t>
  </si>
  <si>
    <t>Строительство БКТП 1х400 взамен ТП-342 по адресу: ул.Ленина, 73</t>
  </si>
  <si>
    <t>L_21/2.2.2.19</t>
  </si>
  <si>
    <t>Строительство БКТП 2х400 взамен ТП-903 по адресу: ул. Депутатская, 10т</t>
  </si>
  <si>
    <t>L_21/2.2.2.21</t>
  </si>
  <si>
    <t>Строительство БКТП 2х630 взамен ТП-298 по адресу: ул. Пушкинская, 4т</t>
  </si>
  <si>
    <t>L_21/2.2.2.20</t>
  </si>
  <si>
    <t xml:space="preserve">Стр-во дополнительной БКТП 1х250 в сети ТП-1679 ул.Долинная, 8 </t>
  </si>
  <si>
    <t>L_21/2.2.2.13</t>
  </si>
  <si>
    <t>Стр-во дополнительной БКТП  1х250 в сети ТП-426 ул. 9 Января, 250т</t>
  </si>
  <si>
    <t>L_21/2.2.2.14</t>
  </si>
  <si>
    <t>Стр-во дополнительной БКТП  1х250 в сети ТП-455 ул.Газовая, 26</t>
  </si>
  <si>
    <t>L_21/2.2.2.22</t>
  </si>
  <si>
    <t>Стр-во дополнительной БКТП  1х250 в сети ТП-520 ул.Суворова, 76</t>
  </si>
  <si>
    <t>L_21/2.2.2.23</t>
  </si>
  <si>
    <t>L_21/2.2.2.12</t>
  </si>
  <si>
    <t>Строительство КТП 1х250 взамен КТП-36 по адресу: ул. Циолковского, 131</t>
  </si>
  <si>
    <t>L_21/2.2.2.15</t>
  </si>
  <si>
    <t>Строительство КТП 1х250 взамен КТП-623 по адресу: ул.Полякова, 5</t>
  </si>
  <si>
    <t>L_21/2.2.2.17</t>
  </si>
  <si>
    <t>Строительство КТП 1х400 взамен КТП-314 по адресу: пер. Нахимовский, 25</t>
  </si>
  <si>
    <t>L_21/2.2.2.16</t>
  </si>
  <si>
    <t>E_19/2.1.3.4</t>
  </si>
  <si>
    <t xml:space="preserve">Переключатель электронный ATEN.16 портов PS2/USBдоступ по ip/CS1716I/16 PORT PS/2-USB №Z3J9-
</t>
  </si>
  <si>
    <t>К_20/1.6.2</t>
  </si>
  <si>
    <t>Фильтр-поглотитель ФПУ-200</t>
  </si>
  <si>
    <t>К_20/1.6.3</t>
  </si>
  <si>
    <t>К_20/1.6.1</t>
  </si>
  <si>
    <t>К_20/1.6.4</t>
  </si>
  <si>
    <t>за 4 квартал  2020 года</t>
  </si>
  <si>
    <t>нд</t>
  </si>
  <si>
    <t>Объект переходящий по инвестиционной программе 2019 года.</t>
  </si>
  <si>
    <t>Выполнен монтаж сигнализации для сохранности оборудования в связи с переводом персонала в ЦУС Воронежэнерго.</t>
  </si>
  <si>
    <t>Выполнен монтаж сигнализации в РП для сохранности дорогостоящего оборудования.</t>
  </si>
  <si>
    <t xml:space="preserve">В связи с невозможностью пообъектного планирования мероприятий по строительству кабельных линий плановый объем финансирования устанавливается общей суммой.  </t>
  </si>
  <si>
    <t>Приобретение автотранспорта по инвестиционной программе 2019 года.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</si>
  <si>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29.10.20 №06/20)</t>
  </si>
  <si>
    <t>Решение Совета директоров АО "ВГЭС" о совершении сделки, связанной с приобретением имущества, составляющего основные средства (Протокол заседания Совета директоров АО "ВГЭС" от 07.12.20 №08/20)</t>
  </si>
  <si>
    <t>Год раскрытия информации: 2021 год</t>
  </si>
  <si>
    <t>г.Воронеж</t>
  </si>
  <si>
    <t>Реконструкция ТП-865 в части установки необходимого количества панелей Щ0-70 с шестью коммутационными аппаратами,  в части замены  трансформатора 6/0,4 кВ 0,4 МВА на трансформатор типа ТМ (ТМГ) 6/0,4 кВ 0,63 МВА
 по договору Т.П.  №1358 от 17.12.2019</t>
  </si>
  <si>
    <t xml:space="preserve"> Реконструкция в ТП-204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 670 кВт) №1010 от 16.10.2019</t>
  </si>
  <si>
    <t>Реконструкция в части строительства КЛ-10 кВ от РП-35 до ТП-998 протяженностью 0,5 км взамен существующей КЛ-6 кВ по договору Т.П. (свыше 670 кВт) №451 от 06.06.2018.</t>
  </si>
  <si>
    <t>Реконструкция РП-92 в части установки в РУ-6 кВ РП-92 двух ВВ ячеек с вакуумн. выкл по договору Т.П. (до 670 кВт) №425 от 13.06.2018.</t>
  </si>
  <si>
    <t>Реконструкция ТП-840 в части установки необходимого количества панелей Щ0-70 с шестью коммутационными аппаратами по договору Т.П. (до 670 кВт) №1272 от 25.12.2018.</t>
  </si>
  <si>
    <t>Строительство  КЛ-1 кВ от РУ-0,4 кВ ТП-343   протяженностью 0,1 км по договору Т.П. (до 670 кВт) №1046 от 10.10.2019</t>
  </si>
  <si>
    <t>Строительство  КЛ-1 кВ от РУ-0,4 кВ ТП-244   протяженностью 0,04  км по договору Т.П. (до 670 кВт) №1046 от 10.10.2019</t>
  </si>
  <si>
    <t>Реконструкция в ТП-244 в части установки необходимого количества панелей Щ0-70 с шестью коммутационными аппаратами с организацией противоаварийной и режимной автоматики (ПРА)  по договору Т.П. (до 670 кВт) №1046 от 10.10.2019</t>
  </si>
  <si>
    <t xml:space="preserve"> Реконструкция в ТП-343 в части установки необходимого количества панелей Щ0-70 с шестью коммутационными аппаратми с организацией противоаварийной и режимной автоматики (ПРА) и в части замены трансформатора 6/0,4 кВ 0,25 МВА на трансформатор 0,4 МВА по договору Т.П. (до 670 кВт) №1046 от 10.10.2019</t>
  </si>
  <si>
    <t>Реконструкция ТП-500 в части установки одной в/в ячейки  по договору Т.П. (до 670 кВт) №616 от 03.06.2019</t>
  </si>
  <si>
    <t>Реконструкция в части установки на разных сециях РУ-6 кВ ТП-1026 двух дополнительных ВВ ячеек с ВН (по одной на каждой секции)  по договору Т.П. (до 670 кВт) №63 от 22.03.2019</t>
  </si>
  <si>
    <t>Реконструкция 2КЛ-10 кВ взамен 2КЛ-6 кВ РП-24 -ТП-1026 по договору Т.П. (до 670 кВт) №63 от 22.03.2019</t>
  </si>
  <si>
    <t>Строительство 2КЛ-10 кВ с разных секций РУ-6 кВ РП-24  протяженностью 2х0,6 км по договору Т.П. (до 670 кВт) №218 от 04.04.2019.</t>
  </si>
  <si>
    <t>Строительство КЛ-0,4 кВ до границы участка по ул. 121 Стрелковой дивизии,11, (ОАО "Главное управление обустройства войск", дог. № 2538 от 12.12.2014 г., протяженность - 1,080 км)</t>
  </si>
  <si>
    <t xml:space="preserve"> Строительство КЛ-1 кВ от ТП-проект. протяженностью  2х0,145 км; 2х0,08 км; 2х0,07 км; 8х0,07 км; 2х0,1 км; 0,01 км.  по договору Т.П. (свыше 670 кВт) №836 от 10.12.2015</t>
  </si>
  <si>
    <t>Строительство  2КЛ-10 кВ от ТП-проект - РП-94 протяженностью 2х0,54 км. по договору Т.П. (свыше 670 кВт) №1217 от 16.01.2014</t>
  </si>
  <si>
    <t>Строительство КЛ-0,4кВ ТП-481 ул.Попова 2, Детский сад №69 (Управление строительной политики)</t>
  </si>
  <si>
    <t>Строительство 2КЛ-10кВ ТП-858 ул.Генерала Лизюкова, 24 (ООО СМУ-3Л) №332 от 29.06.2020г</t>
  </si>
  <si>
    <t>Строительство 4КЛ-10кВ от ТП-проект. до вр. в КЛ-6кВ РП-43-РП-34 по адресу: г.Воронеж, ул. Ломоносова, 114 (Департамент стр. политики ВО) №272 от 12.08.2020г.</t>
  </si>
  <si>
    <t>Строительство 2КЛ-10кВ ТП-1026  ул.Артамонова, 22л (Жуков Д.М.)</t>
  </si>
  <si>
    <t>Строительство 2КЛ-10кВ ТП-1103  ул.Артамонова, 22и (Волкова А.А.)</t>
  </si>
  <si>
    <t>Строительство 2КЛ-6 кВ от существующих ВВ ячеек (в сторону БКТП-1701А) РУ-6 кВ РП-48 до границы участка заявителя ул. Серова, 8, ул. Ленинградская, 20, ориентировочной протяженностью L=2х0,55 км (в том числе строительство методом ГНБ L =2x0,15 км, ООО "СПЕЦИАЛИЗИРОВАННЫЙ ЗАСТРОЙЩИК "ДСК-1" договор №492 от 23.10.20)</t>
  </si>
  <si>
    <t>Строительство БКТП, КЛ-10кВ, КЛ-1кВ ул.Платонова, 9, 11 (Комплекстехстрой)</t>
  </si>
  <si>
    <t>Строительство 2КЛ-10кВ от ТП-проект до КЛ-10кВ ТП-1334-ТП1191, 4КЛ-1кВ, б-р Победы,48(ООО СЗ Выбор)дог.№488 05.11.20</t>
  </si>
  <si>
    <t>Строительство 2КЛ-10кВ от ТП-проект до ТП-932, КЛ-1кВ, ул. Куколкина,3 (ООО ВИЗАРТ АНИМЭЙШЕН) дог.409от 30.09.2020</t>
  </si>
  <si>
    <t>Строительство 2КЛ-6кВ от ТП-проект. до ТП-6, 2КЛ-1кВ ул.Карла Маркса.80 (Департ. стр-ной полит.ВО)333 16.11.20</t>
  </si>
  <si>
    <t>Ст-во 4КЛ-1кВ от ТП-1854 до стены здания, Московский пр-т,48 (поз.5,6,7 ООО ГЛАВСТРОЙ, дог.№682 от 10.11.2015)</t>
  </si>
  <si>
    <t>Строительсво КЛ-6кВ от ТП-1083 до границы участка заявителя ул.45 Стрелковой Дивизии 255г,257 (ООО СЗ "Семья") дог.535 от 13.10.20</t>
  </si>
  <si>
    <t xml:space="preserve">Реконструкция  КВЛИ-0,4кВ ТП-548 ул. Рязанская, 117 </t>
  </si>
  <si>
    <t>Реконструкция КВЛИ-0,4 кВ ТП-919 пер.Автогенный 9б (Иванова В.В.)</t>
  </si>
  <si>
    <t>Реконструкция высоковольтного оборудования,в части замены изношенных камер КСО в ТП-1175 (4 шт.)</t>
  </si>
  <si>
    <t>Реконструкция высоковольтного оборудования,в части замены изношенных камер КСО в ТП-1176 (5 шт.)</t>
  </si>
  <si>
    <t>Реконструкция высоковольтного оборудования,в части замены изношенных камер КСО в ТП-1182 (5 шт.)</t>
  </si>
  <si>
    <t>Реконструкция высоковольтного оборудования,в части замены изношенных камер КСО в ТП-132 (5шт.)</t>
  </si>
  <si>
    <t>Реконструкция высоковольтного оборудования,в части замены изношенных камер КСО в ТП-271 (4 шт.)</t>
  </si>
  <si>
    <t>Реконструкция низковольтного оборудования,в части замены щитов на панели ЩО в РП-35 (4 шт.)</t>
  </si>
  <si>
    <t>Реконструкция низковольтного оборудования,в части замены щитов на панели ЩО в ТП-1253 (3 шт.)</t>
  </si>
  <si>
    <t>Реконструкция низковольтного оборудования,в части замены щитов на панели ЩО в ТП-814 (3 шт.)</t>
  </si>
  <si>
    <t>Реконструкция низковольтного оборудования,в части замены щитов на панели ЩО в ТП-787 (2 шт.)</t>
  </si>
  <si>
    <t>Реконструкция низковольтного оборудования,в части замены щитов на панели ЩО в ТП-459 (5 шт.)</t>
  </si>
  <si>
    <t>Реконструкция низковольтного оборудования,в части замены щитов на панели ЩО в ТП-80 (2 шт.)</t>
  </si>
  <si>
    <t>Реконструкция высоковольтного оборудования,в части замены масляных выключателей на вакуумные  в РП-33 (7 шт.)</t>
  </si>
  <si>
    <t>Реконструкция высоковольтного оборудования,в части замены масляных выключателей на вакуумные  в РП-34 (13  шт.)</t>
  </si>
  <si>
    <t>Реконструкция высоковольтного оборудования,в части замены масляных выключателей на вакуумные  в РП-42 (13 шт.)</t>
  </si>
  <si>
    <t>Реконструкция высоковольтного оборудования,в части замены масляных выключателей на вакуумные  в РП-77 (2 шт.)</t>
  </si>
  <si>
    <t>Реконструкция высоковольтного оборудования,в части замены масляных выключателей на вакуумные  в РП-70 (12шт.)</t>
  </si>
  <si>
    <t>Реконструкция высоковольтного оборудования,в части замены масляных выключателей на вакуумные  в РП-67 (6шт.)</t>
  </si>
  <si>
    <t>Реконструкция низковольтного оборудования,в части замены автоматических выключателей в ТП-912 (2 шт.)</t>
  </si>
  <si>
    <t>Реконструкция низковольтного оборудования,в части замены автоматических выключателей в ТП-913 (2 шт.)</t>
  </si>
  <si>
    <t>Реконструкция низковольтного оборудования,в части замены автоматических выключателей в ТП-874 (2 шт.)</t>
  </si>
  <si>
    <t>Реконструкция низковольтного оборудования,в части замены автоматических выключателей в ТП-900 (2 шт.)</t>
  </si>
  <si>
    <t>Реконструкция низковольтного оборудования,в части замены автоматических выключателей в ТП-990 (2 шт.)</t>
  </si>
  <si>
    <t>Реконструкция низковольтного оборудования,в части замены автоматических выключателей в ТП-1000 (2 шт.)</t>
  </si>
  <si>
    <t>Реконструкция низковольтного оборудования,в части замены автоматических выключателей в ТП-1001 (2 шт.)</t>
  </si>
  <si>
    <t>Реконструкция низковольтного оборудования,в части замены автоматических выключателей в ТП-1003 (2 шт.)</t>
  </si>
  <si>
    <t>Устройство закрытого перехода кабеля 6кВ по ж/д путями и инфраструктурой ОАО "РЖД" (реконструкция КЛ-6кВ: ПС-39-РП-57 ф.23,ПС-39-РП-55 ф.15,ф.22,ПС-39- РП-5 ф.2) (протяженность по трассе 0,390 км)</t>
  </si>
  <si>
    <t>Реконструкция КЛ 6-10 кВ ПС-16-РП-20 (протяженностьпо трассе 2,021км)</t>
  </si>
  <si>
    <t>Реконструкция КЛ 6,10кВ РП-27 – БКТП-91Н     (протяженностью по трассе 1,187 км)</t>
  </si>
  <si>
    <t>Реконструкция КЛ 6,10кВ ГПП ТЭЦ-1 - ТП-1181 (протяженностью по трассе 5,112 км)</t>
  </si>
  <si>
    <t>Реконструкция КЛ 6,10кВ ТП-36 – ТП-308 (протяженность по трассе 0,784 км)</t>
  </si>
  <si>
    <t>Вынос уч. КЛ-6 кВ:2КЛ РП-39-ТП-1721; ТП-1721-ТП1073; ТП-172-ТП-1459 ж/д 31а ул. Южно-Моравская (АО ДСК)</t>
  </si>
  <si>
    <t>Вынос ВЛ-0,4 кВ ТП-1267 многоквартирный ж.д. Клинская, 2 (Дон-Инвест) дог.№В-11/20</t>
  </si>
  <si>
    <t xml:space="preserve">Монтаж охранной сигнализации в здании диспетчерской по адресу: г. Воронеж, Ленинский пр., 115Б </t>
  </si>
  <si>
    <t>Монтаж охранной сигнализации в РП- 100 
ул. Острогожская, 109е</t>
  </si>
  <si>
    <t>Стр-во дополнительной БКТП 1х250 в сети ТП-1708 с прокладкой 2-х кабелей 3х120 до места соединения с КЛ ТП-1396-ТП-1279 и кабелей 4х120 выводы на сеть</t>
  </si>
  <si>
    <t>Вынос ТП-1064 из зоны строительства ул.Ломоносова 114 (БУЗ ВО ВОДКБ №1)</t>
  </si>
  <si>
    <t xml:space="preserve">Строительство КЛ-1кВ ТП-1935 ул. Дорожная, 18 </t>
  </si>
  <si>
    <t xml:space="preserve">Строительство КВЛИ-1кВ ТП-71 ул.45 Стрелковой дивизии, 193 </t>
  </si>
  <si>
    <t>Строительство низковольтных и высоковольтных кабелей к ТП (протяженность по трассе 1,9 км)</t>
  </si>
  <si>
    <t>Строительство КЛ-6кВ БКТП-1848 - БКТП-1849 (протяженность по трассе 0,2 км)</t>
  </si>
  <si>
    <t>Вынос КЛ-1кВ от РП-9 до опоры №5 ВЛ-0,4 кВ РП-9 из зоны строительствапо ул. Ростовская, 55(ООО КИМАКС)</t>
  </si>
  <si>
    <t>Строительство КЛ-1кВ от ТП-1757 ул.Корольковой, 11в (Гусева О.В.)</t>
  </si>
  <si>
    <t>Сроительство КЛ-0,4 кВ от ТП-396 до оп.№34 пер.Гражданский ( протяженносью 0,490км)</t>
  </si>
  <si>
    <t>Строительство КЛ-0,4кВ ТП-607 КЛ-1кВ ул.Героев Сибиряков, 12/е(протяженность по трассе 0,264км)</t>
  </si>
  <si>
    <t>Строительство КЛ-0,4кВ ТП-222 КЛ-1 кВ ул.Мира, 3 (протяженность по трассе 0,124км)</t>
  </si>
  <si>
    <t>Строительство КЛ-0,4кВ ТП-481 ул. Попова 2 Детский сад №69 (Управление строительной политики)</t>
  </si>
  <si>
    <t>Строительство КЛ-0,4кВ от ТП-823 до муфты в ст. ул.Острогожская,150/1 ( протяженность по трассе 0,325 км)</t>
  </si>
  <si>
    <t>Вынос КЛ-6кВ ТП-879-ТП-1067 ул. Матросова, ул. Колесниченко (ООО "Дорожник") дог.№В12/20 от 13.10.20</t>
  </si>
  <si>
    <t>Стр-во доп.БКТП1х250 в сети ТП-65-ТП-955 с прок. 2-х кабелей до места врезки в КЛ ТП-1582-ТП-1657(ВГЭС)</t>
  </si>
  <si>
    <t>Строительство КЛ-10 кВ ТП-480-БКТП-34Н</t>
  </si>
  <si>
    <t xml:space="preserve">Приобретение оборудования для производственных служб: Многофункциональное устройство (МФУ) А3 (2шт.),Системный блок (4шт.), Сервер (1шт.), Плоттер (1шт),Телевизор для организации ВКС-1шт.,Тестер витой пары Softing CableMaster 800,Микроомметр МИКО-10 (2шт),Виброплита Сплитстоун BS244 (3шт.),Источник бесперебойного питания,Бензоэлектрогонератор 4 кВт(1шт),Ультрозвуковой измеритель прочности строительных материалов (1шт.),Генератор Г ЗЧ-2500
Указатель повреждения кабеля УПК-01Н-03(2 комп.),Квик-капер механический для экскаватора-погрузчика TEREX TLB-825 с комплектом пальцев и соединений БРС (2шт.),Бензиновый генератор Fubag BS7500 (2шт), Шиномонтажный станок для легковых автомобилей,Автомониторинг (128шт.)
</t>
  </si>
  <si>
    <t xml:space="preserve">Приобретение автотранспорта для производственой деятельности: Лада гранта,УАЗ-390995,УАЗ-390995,Газ-2705,Газ-2705,TEREX TLB-825, Тойота Камри (2шт.),Установка ГНБ, Полуприцеп двухосный
</t>
  </si>
  <si>
    <t>Приобретение автотранспорта для производственой деятельности -Газон-NEXT сдвоенная кабина ( 5 мест)-1шт.,Газон-NEXT  сдвоенная кабина ( 5 мест)-1шт.,Нива Шевролет-3шт.,Газон -NEXT Садко (Фургон)-1шт.,Газон -NEXT  (Бортовой)-1шт.,Газон -NEXT  (Самосвал)-1шт.,Газ 2705 -1шт.,Лада Гранта-1шт.,Газон-NEXT (Фургон)-1шт.,Прицеп грузовой низкорамный двухосный с аппарелями-1шт.,УАЗ-315195 -2шт.,Лада Гранта-3шт.,Установка горизонтального направленного бурения -1шт.,Прицеп-трала низкорамный-1шт,Водооткачивающая станция-1шт.</t>
  </si>
  <si>
    <t>Приобретение э/сетевого имущества Администрации Семилукского р-на Воронежской обл. (ВЛ 10 кВ-2,50 км, ВЛ 6 кВ-56,83 км, ВЛ 0,4 кВ-427,14 км, КЛ 6 кВ-46,76 км, КЛ 0,4 кВ-11,93 км, ТП-80,09 МВА, земельные участки - 29 шт, площадь - 3533 кв.м)</t>
  </si>
  <si>
    <t>Приобретение э/сетевого имущества Калачеевского муниципального района Воронежской обл.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</si>
  <si>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</t>
  </si>
  <si>
    <t>По данной строке приведен общий плановый показатель на отчетный период, пообъектная расшифровка фактических затрат приведена ниже.</t>
  </si>
  <si>
    <t>Фактические расходы на выполнение обязательств по договору ТП.</t>
  </si>
  <si>
    <t>В связи с невозможностью пообъектного планирования мероприятий по технологическому присоединению плановый объем затрат устанавливается общей суммой по результатам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Проведена реконструкция электросетей для осуществления технологического присоединения., по фактически заключенным договорам на технологическое присоединение. Затраты учтены в льготном технологическом присоединении.</t>
  </si>
  <si>
    <t>Работа выполнена. Уменьшение стоимости материалов в результате проведения конкурсных процедур.</t>
  </si>
  <si>
    <t>Работа выполнена</t>
  </si>
  <si>
    <t>Работа выполнена. Увеличение стоимости материалов в результате проведения конкурсных процедур.</t>
  </si>
  <si>
    <t>Заключен договор на поставку оборудования для монтажа в 2021 году</t>
  </si>
  <si>
    <t>Работа выполнена. Увеличение стоимости в результате выполнения работ в неурочное время, выходные дни в связи с дефицитом производственного персонала (отпуск, болничный, изоляция).</t>
  </si>
  <si>
    <t>Работа выполнена. Уточнение ПСД, увеличение  стоимости СМР (прокол методом ГНБ).</t>
  </si>
  <si>
    <t>Работа выполнена. Уточнение ПСД, уменьшение стоимости СМР</t>
  </si>
  <si>
    <t>Работа выполнена. Экономия в результате проведения закупочных процедур.</t>
  </si>
  <si>
    <t>Работа выполнена. Увеличение в результате проведения закупочных процедур.</t>
  </si>
  <si>
    <t xml:space="preserve">В связи с невозможностью пообъектного планирования мероприятий по устранении аварий в сетях плановый объем финансирования устанавливается общей суммой по результатм анализа фактических данных за последние 3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</si>
  <si>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Работа выполнена. Объект переходящий по инвестиционной программе 2019 года.</t>
  </si>
  <si>
    <t>Работа выполнена по соглашению (снятие ограничений в использовании земельного участка).</t>
  </si>
  <si>
    <t>Работа выполнена. Восстановление благоустройства (ИП-2019)</t>
  </si>
  <si>
    <t>Работа выполнена. Ликвидация последствий аварии.</t>
  </si>
  <si>
    <t>Заказ подоснов с целью осуществления ПИР в 2021 году</t>
  </si>
  <si>
    <t>Программное обеспечение приобретено за счет другого источника.</t>
  </si>
  <si>
    <t>Работа выполнена. Уменьшение  стоимости в связи с установкой оборудования, имеющегося на складе.</t>
  </si>
  <si>
    <t>Объект переходящий по инвестиционной программе 2019 года. Работа выполнена</t>
  </si>
  <si>
    <t>Заказ графического материала с целью осуществления ПИР и СМР в 2021 году</t>
  </si>
  <si>
    <t>Работа выполнена.Приобретение по договору мены земельных участков.</t>
  </si>
  <si>
    <t>Оборудование приобретено. Экономия в результате проведения конкурсных процедур</t>
  </si>
  <si>
    <t>Автотранспорт приобретен. Увеличение стоимости в результате проведения конкурсных процедур</t>
  </si>
  <si>
    <t>Приобретение для серверной с целью обеспечения надежного функционирования оборудования во время работы сотрудников на удаленной работе в период пандемии.</t>
  </si>
  <si>
    <t>Приобретение во исполнение постановления П равительства РФ от 23.04.1994 г. № 359 «Об утверждении Положения о порядке использования объектов и имущества гражданской обороны приватизированными предприятиями, учреждениями и организациями», Приказа МЧС РФ от 15.12.2002 г. № 583 «Правила эксплуатации защитных сооружений гражданской обороны».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</si>
</sst>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00"/>
    <numFmt numFmtId="168" formatCode="#,##0.00000000"/>
    <numFmt numFmtId="169" formatCode="0.0000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1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78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4" fillId="0" borderId="0" xfId="54" applyFont="1" applyFill="1" applyAlignment="1">
      <alignment vertical="center"/>
    </xf>
    <xf numFmtId="0" fontId="29" fillId="0" borderId="0" xfId="54" applyFont="1" applyFill="1" applyAlignment="1">
      <alignment vertical="center"/>
    </xf>
    <xf numFmtId="0" fontId="35" fillId="0" borderId="0" xfId="37" applyFont="1" applyFill="1"/>
    <xf numFmtId="167" fontId="35" fillId="0" borderId="0" xfId="37" applyNumberFormat="1" applyFont="1" applyFill="1"/>
    <xf numFmtId="4" fontId="35" fillId="0" borderId="0" xfId="37" applyNumberFormat="1" applyFont="1" applyFill="1"/>
    <xf numFmtId="167" fontId="35" fillId="0" borderId="10" xfId="37" applyNumberFormat="1" applyFont="1" applyFill="1" applyBorder="1" applyAlignment="1">
      <alignment horizontal="center" vertical="center" wrapText="1"/>
    </xf>
    <xf numFmtId="3" fontId="35" fillId="0" borderId="10" xfId="37" applyNumberFormat="1" applyFont="1" applyFill="1" applyBorder="1" applyAlignment="1">
      <alignment horizontal="center" vertical="center" wrapText="1"/>
    </xf>
    <xf numFmtId="167" fontId="35" fillId="0" borderId="10" xfId="37" applyNumberFormat="1" applyFont="1" applyFill="1" applyBorder="1"/>
    <xf numFmtId="0" fontId="35" fillId="0" borderId="0" xfId="37" applyFont="1"/>
    <xf numFmtId="0" fontId="35" fillId="0" borderId="0" xfId="37" applyFont="1" applyFill="1" applyBorder="1" applyAlignment="1"/>
    <xf numFmtId="0" fontId="35" fillId="0" borderId="0" xfId="37" applyFont="1" applyBorder="1"/>
    <xf numFmtId="0" fontId="35" fillId="0" borderId="0" xfId="37" applyFont="1" applyFill="1" applyAlignment="1">
      <alignment wrapText="1"/>
    </xf>
    <xf numFmtId="0" fontId="36" fillId="0" borderId="0" xfId="54" applyFont="1" applyAlignment="1">
      <alignment vertical="center"/>
    </xf>
    <xf numFmtId="0" fontId="35" fillId="0" borderId="0" xfId="0" applyFont="1" applyFill="1" applyAlignment="1"/>
    <xf numFmtId="0" fontId="36" fillId="0" borderId="0" xfId="54" applyFont="1" applyFill="1" applyAlignment="1">
      <alignment vertical="center"/>
    </xf>
    <xf numFmtId="168" fontId="35" fillId="0" borderId="10" xfId="37" applyNumberFormat="1" applyFont="1" applyFill="1" applyBorder="1" applyAlignment="1">
      <alignment horizontal="center" vertical="center" wrapText="1"/>
    </xf>
    <xf numFmtId="168" fontId="35" fillId="0" borderId="0" xfId="37" applyNumberFormat="1" applyFont="1" applyFill="1"/>
    <xf numFmtId="0" fontId="38" fillId="0" borderId="10" xfId="0" quotePrefix="1" applyFont="1" applyBorder="1" applyAlignment="1">
      <alignment horizontal="center" vertical="center"/>
    </xf>
    <xf numFmtId="0" fontId="38" fillId="0" borderId="10" xfId="0" applyFont="1" applyBorder="1" applyAlignment="1">
      <alignment vertical="center" wrapText="1"/>
    </xf>
    <xf numFmtId="1" fontId="37" fillId="0" borderId="10" xfId="37" quotePrefix="1" applyNumberFormat="1" applyFont="1" applyBorder="1" applyAlignment="1">
      <alignment horizontal="center" vertical="center"/>
    </xf>
    <xf numFmtId="1" fontId="37" fillId="0" borderId="10" xfId="37" applyNumberFormat="1" applyFont="1" applyBorder="1" applyAlignment="1">
      <alignment vertical="center" wrapText="1"/>
    </xf>
    <xf numFmtId="1" fontId="35" fillId="0" borderId="10" xfId="37" quotePrefix="1" applyNumberFormat="1" applyFont="1" applyBorder="1" applyAlignment="1">
      <alignment horizontal="center" vertical="center"/>
    </xf>
    <xf numFmtId="1" fontId="35" fillId="0" borderId="10" xfId="37" applyNumberFormat="1" applyFont="1" applyBorder="1" applyAlignment="1">
      <alignment vertical="center" wrapText="1"/>
    </xf>
    <xf numFmtId="0" fontId="35" fillId="0" borderId="10" xfId="621" quotePrefix="1" applyFont="1" applyBorder="1" applyAlignment="1">
      <alignment horizontal="center" vertical="center" wrapText="1"/>
    </xf>
    <xf numFmtId="0" fontId="35" fillId="0" borderId="10" xfId="0" applyFont="1" applyBorder="1" applyAlignment="1">
      <alignment vertical="center" wrapText="1"/>
    </xf>
    <xf numFmtId="0" fontId="35" fillId="0" borderId="10" xfId="0" quotePrefix="1" applyFont="1" applyBorder="1" applyAlignment="1">
      <alignment horizontal="center"/>
    </xf>
    <xf numFmtId="1" fontId="37" fillId="0" borderId="10" xfId="621" quotePrefix="1" applyNumberFormat="1" applyFont="1" applyBorder="1" applyAlignment="1">
      <alignment horizontal="center" vertical="center"/>
    </xf>
    <xf numFmtId="1" fontId="37" fillId="0" borderId="10" xfId="621" applyNumberFormat="1" applyFont="1" applyBorder="1" applyAlignment="1">
      <alignment vertical="center" wrapText="1"/>
    </xf>
    <xf numFmtId="0" fontId="35" fillId="0" borderId="10" xfId="0" applyFont="1" applyBorder="1" applyAlignment="1">
      <alignment wrapText="1"/>
    </xf>
    <xf numFmtId="0" fontId="36" fillId="0" borderId="10" xfId="0" quotePrefix="1" applyFont="1" applyBorder="1" applyAlignment="1">
      <alignment horizontal="center" vertical="center"/>
    </xf>
    <xf numFmtId="0" fontId="35" fillId="0" borderId="10" xfId="0" quotePrefix="1" applyFont="1" applyBorder="1" applyAlignment="1">
      <alignment horizontal="center" vertical="center"/>
    </xf>
    <xf numFmtId="1" fontId="35" fillId="0" borderId="10" xfId="621" quotePrefix="1" applyNumberFormat="1" applyFont="1" applyBorder="1" applyAlignment="1">
      <alignment horizontal="center" vertical="center"/>
    </xf>
    <xf numFmtId="1" fontId="35" fillId="0" borderId="10" xfId="621" applyNumberFormat="1" applyFont="1" applyBorder="1" applyAlignment="1">
      <alignment vertical="center" wrapText="1"/>
    </xf>
    <xf numFmtId="0" fontId="36" fillId="0" borderId="10" xfId="0" applyFont="1" applyBorder="1" applyAlignment="1">
      <alignment vertical="center" wrapText="1"/>
    </xf>
    <xf numFmtId="0" fontId="35" fillId="0" borderId="10" xfId="37" applyFont="1" applyBorder="1" applyAlignment="1">
      <alignment horizontal="center"/>
    </xf>
    <xf numFmtId="0" fontId="35" fillId="0" borderId="10" xfId="37" applyFont="1" applyBorder="1" applyAlignment="1">
      <alignment vertical="center" wrapText="1"/>
    </xf>
    <xf numFmtId="167" fontId="37" fillId="0" borderId="10" xfId="37" applyNumberFormat="1" applyFont="1" applyFill="1" applyBorder="1"/>
    <xf numFmtId="4" fontId="37" fillId="0" borderId="10" xfId="37" applyNumberFormat="1" applyFont="1" applyFill="1" applyBorder="1"/>
    <xf numFmtId="4" fontId="35" fillId="0" borderId="10" xfId="37" applyNumberFormat="1" applyFont="1" applyFill="1" applyBorder="1"/>
    <xf numFmtId="0" fontId="35" fillId="0" borderId="1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right" vertical="center"/>
    </xf>
    <xf numFmtId="0" fontId="35" fillId="0" borderId="0" xfId="37" applyFont="1" applyFill="1" applyAlignment="1">
      <alignment horizontal="right"/>
    </xf>
    <xf numFmtId="0" fontId="38" fillId="0" borderId="10" xfId="0" applyFont="1" applyFill="1" applyBorder="1" applyAlignment="1">
      <alignment horizontal="center" vertical="center" wrapText="1"/>
    </xf>
    <xf numFmtId="1" fontId="37" fillId="0" borderId="10" xfId="37" applyNumberFormat="1" applyFont="1" applyFill="1" applyBorder="1" applyAlignment="1">
      <alignment horizontal="center" vertical="center"/>
    </xf>
    <xf numFmtId="1" fontId="35" fillId="0" borderId="10" xfId="37" applyNumberFormat="1" applyFont="1" applyFill="1" applyBorder="1" applyAlignment="1">
      <alignment horizontal="center" vertical="center"/>
    </xf>
    <xf numFmtId="0" fontId="35" fillId="0" borderId="10" xfId="62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center"/>
    </xf>
    <xf numFmtId="0" fontId="36" fillId="0" borderId="10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/>
    </xf>
    <xf numFmtId="1" fontId="35" fillId="0" borderId="10" xfId="621" applyNumberFormat="1" applyFont="1" applyFill="1" applyBorder="1" applyAlignment="1">
      <alignment horizontal="center" vertical="center"/>
    </xf>
    <xf numFmtId="0" fontId="35" fillId="0" borderId="10" xfId="37" applyFont="1" applyFill="1" applyBorder="1" applyAlignment="1">
      <alignment horizontal="center"/>
    </xf>
    <xf numFmtId="0" fontId="35" fillId="0" borderId="10" xfId="0" applyFont="1" applyBorder="1" applyAlignment="1">
      <alignment horizontal="left" vertical="center" wrapText="1"/>
    </xf>
    <xf numFmtId="0" fontId="35" fillId="0" borderId="11" xfId="37" applyFont="1" applyFill="1" applyBorder="1" applyAlignment="1">
      <alignment horizontal="center" vertical="center" wrapText="1"/>
    </xf>
    <xf numFmtId="0" fontId="35" fillId="0" borderId="14" xfId="37" applyFont="1" applyFill="1" applyBorder="1" applyAlignment="1">
      <alignment horizontal="center" vertical="center" wrapText="1"/>
    </xf>
    <xf numFmtId="0" fontId="35" fillId="0" borderId="13" xfId="37" applyFont="1" applyFill="1" applyBorder="1" applyAlignment="1">
      <alignment horizontal="center" vertical="center" wrapText="1"/>
    </xf>
    <xf numFmtId="0" fontId="36" fillId="0" borderId="0" xfId="54" applyFont="1" applyFill="1" applyAlignment="1">
      <alignment horizontal="center" vertical="center"/>
    </xf>
    <xf numFmtId="0" fontId="35" fillId="0" borderId="12" xfId="37" applyFont="1" applyFill="1" applyBorder="1" applyAlignment="1">
      <alignment horizontal="center" vertical="center" wrapText="1"/>
    </xf>
    <xf numFmtId="0" fontId="35" fillId="0" borderId="15" xfId="37" applyFont="1" applyFill="1" applyBorder="1" applyAlignment="1">
      <alignment horizontal="center" vertical="center" wrapText="1"/>
    </xf>
    <xf numFmtId="0" fontId="35" fillId="0" borderId="10" xfId="37" applyFont="1" applyFill="1" applyBorder="1" applyAlignment="1">
      <alignment horizontal="center" vertical="center" wrapText="1"/>
    </xf>
    <xf numFmtId="0" fontId="35" fillId="24" borderId="16" xfId="37" applyFont="1" applyFill="1" applyBorder="1" applyAlignment="1">
      <alignment horizontal="center"/>
    </xf>
    <xf numFmtId="0" fontId="35" fillId="0" borderId="17" xfId="37" applyFont="1" applyFill="1" applyBorder="1" applyAlignment="1">
      <alignment horizontal="center" vertical="center" wrapText="1"/>
    </xf>
    <xf numFmtId="0" fontId="35" fillId="24" borderId="0" xfId="37" applyFont="1" applyFill="1" applyBorder="1" applyAlignment="1">
      <alignment horizontal="center"/>
    </xf>
    <xf numFmtId="0" fontId="35" fillId="24" borderId="0" xfId="37" applyFont="1" applyFill="1" applyAlignment="1">
      <alignment horizontal="center" wrapText="1"/>
    </xf>
    <xf numFmtId="0" fontId="36" fillId="24" borderId="0" xfId="54" applyFont="1" applyFill="1" applyAlignment="1">
      <alignment horizontal="center" vertical="center"/>
    </xf>
    <xf numFmtId="0" fontId="35" fillId="24" borderId="0" xfId="0" applyFont="1" applyFill="1" applyAlignment="1">
      <alignment horizontal="center"/>
    </xf>
    <xf numFmtId="0" fontId="39" fillId="0" borderId="10" xfId="45" applyFont="1" applyFill="1" applyBorder="1" applyAlignment="1">
      <alignment horizontal="center" vertical="center"/>
    </xf>
    <xf numFmtId="0" fontId="39" fillId="0" borderId="10" xfId="45" applyFont="1" applyFill="1" applyBorder="1" applyAlignment="1">
      <alignment horizontal="center" vertical="center" wrapText="1"/>
    </xf>
    <xf numFmtId="0" fontId="39" fillId="0" borderId="13" xfId="45" applyFont="1" applyFill="1" applyBorder="1" applyAlignment="1">
      <alignment vertical="center" wrapText="1"/>
    </xf>
    <xf numFmtId="2" fontId="39" fillId="0" borderId="10" xfId="45" applyNumberFormat="1" applyFont="1" applyFill="1" applyBorder="1" applyAlignment="1">
      <alignment horizontal="center" vertical="center" wrapText="1"/>
    </xf>
    <xf numFmtId="0" fontId="40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2" fontId="39" fillId="0" borderId="10" xfId="45" applyNumberFormat="1" applyFont="1" applyFill="1" applyBorder="1" applyAlignment="1">
      <alignment horizontal="center" vertical="center"/>
    </xf>
    <xf numFmtId="169" fontId="39" fillId="0" borderId="10" xfId="45" applyNumberFormat="1" applyFont="1" applyFill="1" applyBorder="1" applyAlignment="1">
      <alignment horizontal="center" vertical="center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3 22" xfId="621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9"/>
  <sheetViews>
    <sheetView tabSelected="1" topLeftCell="C294" zoomScale="55" zoomScaleNormal="55" zoomScaleSheetLayoutView="80" workbookViewId="0">
      <selection activeCell="T17" sqref="T17:T299"/>
    </sheetView>
  </sheetViews>
  <sheetFormatPr defaultRowHeight="15.75" x14ac:dyDescent="0.25"/>
  <cols>
    <col min="1" max="1" width="10.375" style="5" customWidth="1"/>
    <col min="2" max="2" width="50.25" style="5" customWidth="1"/>
    <col min="3" max="3" width="13" style="5" customWidth="1"/>
    <col min="4" max="6" width="11.125" style="5" customWidth="1"/>
    <col min="7" max="11" width="9.875" style="5" customWidth="1"/>
    <col min="12" max="12" width="9.875" style="19" customWidth="1"/>
    <col min="13" max="15" width="9.875" style="5" customWidth="1"/>
    <col min="16" max="16" width="9.875" style="6" customWidth="1"/>
    <col min="17" max="17" width="10" style="5" customWidth="1"/>
    <col min="18" max="19" width="8.5" style="5" customWidth="1"/>
    <col min="20" max="20" width="57.25" style="5" customWidth="1"/>
    <col min="21" max="21" width="10.625" style="11" customWidth="1"/>
    <col min="22" max="22" width="12.125" style="11" customWidth="1"/>
    <col min="23" max="23" width="10.625" style="11" customWidth="1"/>
    <col min="24" max="24" width="22.75" style="11" customWidth="1"/>
    <col min="25" max="28" width="10.625" style="11" customWidth="1"/>
    <col min="29" max="62" width="10.625" style="1" customWidth="1"/>
    <col min="63" max="63" width="12.125" style="1" customWidth="1"/>
    <col min="64" max="64" width="11.5" style="1" customWidth="1"/>
    <col min="65" max="65" width="14.125" style="1" customWidth="1"/>
    <col min="66" max="66" width="15.125" style="1" customWidth="1"/>
    <col min="67" max="67" width="13" style="1" customWidth="1"/>
    <col min="68" max="68" width="11.75" style="1" customWidth="1"/>
    <col min="69" max="69" width="17.5" style="1" customWidth="1"/>
    <col min="70" max="16384" width="9" style="1"/>
  </cols>
  <sheetData>
    <row r="1" spans="1:33" ht="21.75" customHeight="1" x14ac:dyDescent="0.25">
      <c r="T1" s="43" t="s">
        <v>42</v>
      </c>
    </row>
    <row r="2" spans="1:33" ht="21.75" customHeight="1" x14ac:dyDescent="0.25">
      <c r="T2" s="43"/>
    </row>
    <row r="3" spans="1:33" ht="18" customHeight="1" x14ac:dyDescent="0.25">
      <c r="E3" s="6"/>
      <c r="T3" s="44" t="s">
        <v>0</v>
      </c>
    </row>
    <row r="4" spans="1:33" ht="18" customHeight="1" x14ac:dyDescent="0.25">
      <c r="E4" s="7"/>
      <c r="T4" s="44" t="s">
        <v>44</v>
      </c>
    </row>
    <row r="5" spans="1:33" s="2" customFormat="1" ht="18" customHeight="1" x14ac:dyDescent="0.25">
      <c r="A5" s="66" t="s">
        <v>43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12"/>
      <c r="V5" s="13"/>
      <c r="W5" s="13"/>
      <c r="X5" s="13"/>
      <c r="Y5" s="13"/>
      <c r="Z5" s="13"/>
      <c r="AA5" s="13"/>
      <c r="AB5" s="13"/>
    </row>
    <row r="6" spans="1:33" s="2" customFormat="1" ht="21" customHeight="1" x14ac:dyDescent="0.25">
      <c r="A6" s="67" t="s">
        <v>497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14"/>
      <c r="V6" s="14"/>
      <c r="W6" s="13"/>
      <c r="X6" s="13"/>
      <c r="Y6" s="13"/>
      <c r="Z6" s="13"/>
      <c r="AA6" s="13"/>
      <c r="AB6" s="13"/>
    </row>
    <row r="7" spans="1:33" s="2" customFormat="1" ht="17.25" customHeight="1" x14ac:dyDescent="0.25">
      <c r="A7" s="67" t="s">
        <v>126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14"/>
      <c r="V7" s="13"/>
      <c r="W7" s="13"/>
      <c r="X7" s="13"/>
      <c r="Y7" s="13"/>
      <c r="Z7" s="13"/>
      <c r="AA7" s="13"/>
      <c r="AB7" s="13"/>
    </row>
    <row r="8" spans="1:33" ht="25.5" customHeight="1" x14ac:dyDescent="0.25">
      <c r="A8" s="68" t="s">
        <v>9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15"/>
    </row>
    <row r="9" spans="1:33" ht="14.25" customHeight="1" x14ac:dyDescent="0.25">
      <c r="A9" s="69" t="s">
        <v>506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16"/>
    </row>
    <row r="10" spans="1:33" ht="19.5" customHeight="1" x14ac:dyDescent="0.25">
      <c r="A10" s="60" t="s">
        <v>413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17"/>
      <c r="V10" s="17"/>
      <c r="W10" s="17"/>
      <c r="X10" s="17"/>
      <c r="Y10" s="17"/>
      <c r="Z10" s="17"/>
      <c r="AA10" s="17"/>
      <c r="AB10" s="17"/>
      <c r="AC10" s="3"/>
      <c r="AD10" s="3"/>
      <c r="AE10" s="3"/>
      <c r="AF10" s="3"/>
      <c r="AG10" s="3"/>
    </row>
    <row r="11" spans="1:33" ht="21" customHeight="1" x14ac:dyDescent="0.25">
      <c r="A11" s="60" t="s">
        <v>131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17"/>
      <c r="V11" s="17"/>
      <c r="W11" s="17"/>
      <c r="X11" s="17"/>
      <c r="Y11" s="17"/>
      <c r="Z11" s="17"/>
      <c r="AA11" s="17"/>
      <c r="AB11" s="17"/>
      <c r="AC11" s="4"/>
      <c r="AD11" s="4"/>
      <c r="AE11" s="4"/>
      <c r="AF11" s="4"/>
      <c r="AG11" s="4"/>
    </row>
    <row r="12" spans="1:33" ht="19.5" customHeight="1" x14ac:dyDescent="0.25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12"/>
    </row>
    <row r="13" spans="1:33" ht="84.75" customHeight="1" x14ac:dyDescent="0.25">
      <c r="A13" s="63" t="s">
        <v>8</v>
      </c>
      <c r="B13" s="63" t="s">
        <v>6</v>
      </c>
      <c r="C13" s="63" t="s">
        <v>1</v>
      </c>
      <c r="D13" s="57" t="s">
        <v>45</v>
      </c>
      <c r="E13" s="57" t="s">
        <v>142</v>
      </c>
      <c r="F13" s="57" t="s">
        <v>143</v>
      </c>
      <c r="G13" s="61" t="s">
        <v>141</v>
      </c>
      <c r="H13" s="65"/>
      <c r="I13" s="65"/>
      <c r="J13" s="65"/>
      <c r="K13" s="65"/>
      <c r="L13" s="65"/>
      <c r="M13" s="65"/>
      <c r="N13" s="65"/>
      <c r="O13" s="65"/>
      <c r="P13" s="62"/>
      <c r="Q13" s="57" t="s">
        <v>46</v>
      </c>
      <c r="R13" s="63" t="s">
        <v>41</v>
      </c>
      <c r="S13" s="63"/>
      <c r="T13" s="63" t="s">
        <v>2</v>
      </c>
      <c r="U13" s="13"/>
    </row>
    <row r="14" spans="1:33" ht="69" customHeight="1" x14ac:dyDescent="0.25">
      <c r="A14" s="63"/>
      <c r="B14" s="63"/>
      <c r="C14" s="63"/>
      <c r="D14" s="58"/>
      <c r="E14" s="58"/>
      <c r="F14" s="58"/>
      <c r="G14" s="61" t="s">
        <v>7</v>
      </c>
      <c r="H14" s="62"/>
      <c r="I14" s="61" t="s">
        <v>10</v>
      </c>
      <c r="J14" s="62"/>
      <c r="K14" s="61" t="s">
        <v>11</v>
      </c>
      <c r="L14" s="62"/>
      <c r="M14" s="61" t="s">
        <v>12</v>
      </c>
      <c r="N14" s="62"/>
      <c r="O14" s="61" t="s">
        <v>13</v>
      </c>
      <c r="P14" s="62"/>
      <c r="Q14" s="58"/>
      <c r="R14" s="63" t="s">
        <v>47</v>
      </c>
      <c r="S14" s="63" t="s">
        <v>3</v>
      </c>
      <c r="T14" s="63"/>
    </row>
    <row r="15" spans="1:33" ht="32.25" customHeight="1" x14ac:dyDescent="0.25">
      <c r="A15" s="63"/>
      <c r="B15" s="63"/>
      <c r="C15" s="63"/>
      <c r="D15" s="59"/>
      <c r="E15" s="59"/>
      <c r="F15" s="59"/>
      <c r="G15" s="42" t="s">
        <v>4</v>
      </c>
      <c r="H15" s="42" t="s">
        <v>5</v>
      </c>
      <c r="I15" s="42" t="s">
        <v>4</v>
      </c>
      <c r="J15" s="42" t="s">
        <v>5</v>
      </c>
      <c r="K15" s="42" t="s">
        <v>4</v>
      </c>
      <c r="L15" s="18" t="s">
        <v>5</v>
      </c>
      <c r="M15" s="42" t="s">
        <v>4</v>
      </c>
      <c r="N15" s="42" t="s">
        <v>5</v>
      </c>
      <c r="O15" s="42" t="s">
        <v>4</v>
      </c>
      <c r="P15" s="8" t="s">
        <v>5</v>
      </c>
      <c r="Q15" s="59"/>
      <c r="R15" s="63"/>
      <c r="S15" s="63"/>
      <c r="T15" s="63"/>
    </row>
    <row r="16" spans="1:33" x14ac:dyDescent="0.25">
      <c r="A16" s="42">
        <v>1</v>
      </c>
      <c r="B16" s="42">
        <f>A16+1</f>
        <v>2</v>
      </c>
      <c r="C16" s="42">
        <f t="shared" ref="C16:T16" si="0">B16+1</f>
        <v>3</v>
      </c>
      <c r="D16" s="42">
        <f t="shared" si="0"/>
        <v>4</v>
      </c>
      <c r="E16" s="42">
        <f>D16+1</f>
        <v>5</v>
      </c>
      <c r="F16" s="42">
        <f t="shared" si="0"/>
        <v>6</v>
      </c>
      <c r="G16" s="42">
        <f>F16+1</f>
        <v>7</v>
      </c>
      <c r="H16" s="42">
        <f>G16+1</f>
        <v>8</v>
      </c>
      <c r="I16" s="42">
        <f>H16+1</f>
        <v>9</v>
      </c>
      <c r="J16" s="42">
        <f>I16+1</f>
        <v>10</v>
      </c>
      <c r="K16" s="42">
        <f t="shared" ref="K16:M16" si="1">J16+1</f>
        <v>11</v>
      </c>
      <c r="L16" s="9">
        <f>K16+1</f>
        <v>12</v>
      </c>
      <c r="M16" s="42">
        <f t="shared" si="1"/>
        <v>13</v>
      </c>
      <c r="N16" s="42">
        <f>M16+1</f>
        <v>14</v>
      </c>
      <c r="O16" s="42">
        <f>N16+1</f>
        <v>15</v>
      </c>
      <c r="P16" s="9">
        <f>O16+1</f>
        <v>16</v>
      </c>
      <c r="Q16" s="42">
        <f t="shared" si="0"/>
        <v>17</v>
      </c>
      <c r="R16" s="42">
        <f t="shared" si="0"/>
        <v>18</v>
      </c>
      <c r="S16" s="42">
        <f t="shared" si="0"/>
        <v>19</v>
      </c>
      <c r="T16" s="42">
        <f t="shared" si="0"/>
        <v>20</v>
      </c>
    </row>
    <row r="17" spans="1:20" x14ac:dyDescent="0.25">
      <c r="A17" s="20" t="s">
        <v>48</v>
      </c>
      <c r="B17" s="21" t="s">
        <v>14</v>
      </c>
      <c r="C17" s="45" t="s">
        <v>49</v>
      </c>
      <c r="D17" s="39">
        <f>G17</f>
        <v>336.10803169538974</v>
      </c>
      <c r="E17" s="39">
        <v>0</v>
      </c>
      <c r="F17" s="39">
        <f>D17-E17</f>
        <v>336.10803169538974</v>
      </c>
      <c r="G17" s="39">
        <f t="shared" ref="G17:G79" si="2">I17+K17+M17+O17</f>
        <v>336.10803169538974</v>
      </c>
      <c r="H17" s="39">
        <f t="shared" ref="H17:H80" si="3">J17+L17+N17+P17</f>
        <v>428.6936827133872</v>
      </c>
      <c r="I17" s="39">
        <f>I18+I19+I20+I21+I22+I23</f>
        <v>20.288446452062992</v>
      </c>
      <c r="J17" s="39">
        <v>60.152197176000001</v>
      </c>
      <c r="K17" s="39">
        <f>K18+K19+K20+K21+K22+K23</f>
        <v>105.94337900801611</v>
      </c>
      <c r="L17" s="39">
        <v>69.470280648125609</v>
      </c>
      <c r="M17" s="39">
        <f>M18+M19+M20+M21+M22+M23</f>
        <v>146.75418533004958</v>
      </c>
      <c r="N17" s="39">
        <v>99.116254690000005</v>
      </c>
      <c r="O17" s="39">
        <f>O18+O19+O20+O21+O22+O23</f>
        <v>63.122020905261024</v>
      </c>
      <c r="P17" s="39">
        <v>199.95495019926159</v>
      </c>
      <c r="Q17" s="39">
        <f t="shared" ref="Q17:Q23" si="4">F17-H17</f>
        <v>-92.585651017997463</v>
      </c>
      <c r="R17" s="39">
        <f>(J17+L17+N17+P17)-(I17+K17+M17+O17)</f>
        <v>92.585651017997463</v>
      </c>
      <c r="S17" s="40">
        <f>(J17+L17+N17+P17)/(I17+K17+M17+O17)*100-100</f>
        <v>27.546396481803399</v>
      </c>
      <c r="T17" s="70" t="s">
        <v>498</v>
      </c>
    </row>
    <row r="18" spans="1:20" x14ac:dyDescent="0.25">
      <c r="A18" s="20" t="s">
        <v>50</v>
      </c>
      <c r="B18" s="21" t="s">
        <v>51</v>
      </c>
      <c r="C18" s="45" t="s">
        <v>49</v>
      </c>
      <c r="D18" s="39">
        <f t="shared" ref="D18:D81" si="5">G18</f>
        <v>85.110166372690728</v>
      </c>
      <c r="E18" s="39">
        <v>0</v>
      </c>
      <c r="F18" s="39">
        <f t="shared" ref="F18:F81" si="6">D18-E18</f>
        <v>85.110166372690728</v>
      </c>
      <c r="G18" s="39">
        <f t="shared" si="2"/>
        <v>85.110166372690728</v>
      </c>
      <c r="H18" s="39">
        <f t="shared" si="3"/>
        <v>103.62046775057246</v>
      </c>
      <c r="I18" s="39">
        <f>I25</f>
        <v>9.4375404034279864</v>
      </c>
      <c r="J18" s="39">
        <v>30.443511215999997</v>
      </c>
      <c r="K18" s="39">
        <f>K25</f>
        <v>25.216758341761103</v>
      </c>
      <c r="L18" s="39">
        <v>5.5106765986550812</v>
      </c>
      <c r="M18" s="39">
        <f>M25</f>
        <v>25.216758341761096</v>
      </c>
      <c r="N18" s="39">
        <v>28.154517675917386</v>
      </c>
      <c r="O18" s="39">
        <f>O25</f>
        <v>25.239109285740543</v>
      </c>
      <c r="P18" s="39">
        <v>39.511762260000005</v>
      </c>
      <c r="Q18" s="39">
        <f t="shared" si="4"/>
        <v>-18.510301377881731</v>
      </c>
      <c r="R18" s="39">
        <f t="shared" ref="R18:R81" si="7">(J18+L18+N18+P18)-(I18+K18+M18+O18)</f>
        <v>18.510301377881731</v>
      </c>
      <c r="S18" s="40">
        <f t="shared" ref="S18:S30" si="8">(J18+L18+N18+P18)/(I18+K18+M18+O18)*100-100</f>
        <v>21.748637285969536</v>
      </c>
      <c r="T18" s="70" t="s">
        <v>498</v>
      </c>
    </row>
    <row r="19" spans="1:20" x14ac:dyDescent="0.25">
      <c r="A19" s="20" t="s">
        <v>52</v>
      </c>
      <c r="B19" s="21" t="s">
        <v>53</v>
      </c>
      <c r="C19" s="45" t="s">
        <v>49</v>
      </c>
      <c r="D19" s="39">
        <f t="shared" si="5"/>
        <v>116.51854471717104</v>
      </c>
      <c r="E19" s="39">
        <v>0</v>
      </c>
      <c r="F19" s="39">
        <f t="shared" si="6"/>
        <v>116.51854471717104</v>
      </c>
      <c r="G19" s="39">
        <f t="shared" si="2"/>
        <v>116.51854471717104</v>
      </c>
      <c r="H19" s="39">
        <f t="shared" si="3"/>
        <v>94.835590647364739</v>
      </c>
      <c r="I19" s="39">
        <f>I130</f>
        <v>9.1653974087350036</v>
      </c>
      <c r="J19" s="39">
        <v>4.471478844</v>
      </c>
      <c r="K19" s="39">
        <f>K130</f>
        <v>35.709836679995007</v>
      </c>
      <c r="L19" s="39">
        <v>24.988565779569583</v>
      </c>
      <c r="M19" s="39">
        <f>M130</f>
        <v>53.648894599276517</v>
      </c>
      <c r="N19" s="39">
        <v>32.754678987795145</v>
      </c>
      <c r="O19" s="39">
        <f>O130</f>
        <v>17.994416029164505</v>
      </c>
      <c r="P19" s="39">
        <v>32.620867036000007</v>
      </c>
      <c r="Q19" s="39">
        <f t="shared" si="4"/>
        <v>21.6829540698063</v>
      </c>
      <c r="R19" s="39">
        <f t="shared" si="7"/>
        <v>-21.6829540698063</v>
      </c>
      <c r="S19" s="40">
        <f t="shared" si="8"/>
        <v>-18.60901551975094</v>
      </c>
      <c r="T19" s="70" t="s">
        <v>498</v>
      </c>
    </row>
    <row r="20" spans="1:20" ht="38.25" x14ac:dyDescent="0.25">
      <c r="A20" s="20" t="s">
        <v>54</v>
      </c>
      <c r="B20" s="21" t="s">
        <v>55</v>
      </c>
      <c r="C20" s="45" t="s">
        <v>49</v>
      </c>
      <c r="D20" s="39">
        <f t="shared" si="5"/>
        <v>0</v>
      </c>
      <c r="E20" s="39">
        <v>0</v>
      </c>
      <c r="F20" s="39">
        <f t="shared" si="6"/>
        <v>0</v>
      </c>
      <c r="G20" s="39">
        <f t="shared" si="2"/>
        <v>0</v>
      </c>
      <c r="H20" s="39">
        <f t="shared" si="3"/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f t="shared" si="4"/>
        <v>0</v>
      </c>
      <c r="R20" s="39">
        <f t="shared" si="7"/>
        <v>0</v>
      </c>
      <c r="S20" s="40">
        <v>0</v>
      </c>
      <c r="T20" s="70" t="s">
        <v>498</v>
      </c>
    </row>
    <row r="21" spans="1:20" ht="25.5" x14ac:dyDescent="0.25">
      <c r="A21" s="20" t="s">
        <v>56</v>
      </c>
      <c r="B21" s="21" t="s">
        <v>57</v>
      </c>
      <c r="C21" s="45" t="s">
        <v>49</v>
      </c>
      <c r="D21" s="39">
        <f t="shared" si="5"/>
        <v>93.308996849527929</v>
      </c>
      <c r="E21" s="39">
        <v>0</v>
      </c>
      <c r="F21" s="39">
        <f t="shared" si="6"/>
        <v>93.308996849527929</v>
      </c>
      <c r="G21" s="39">
        <f t="shared" si="2"/>
        <v>93.308996849527929</v>
      </c>
      <c r="H21" s="39">
        <f t="shared" si="3"/>
        <v>73.165479635450055</v>
      </c>
      <c r="I21" s="39">
        <f>I240</f>
        <v>1.6855086399000005</v>
      </c>
      <c r="J21" s="39">
        <v>6.657012108</v>
      </c>
      <c r="K21" s="39">
        <f>K240</f>
        <v>34.447213026259988</v>
      </c>
      <c r="L21" s="39">
        <v>17.319850137901014</v>
      </c>
      <c r="M21" s="39">
        <f>M240</f>
        <v>37.287779593011969</v>
      </c>
      <c r="N21" s="39">
        <v>36.980094836287456</v>
      </c>
      <c r="O21" s="39">
        <f>O240</f>
        <v>19.888495590355976</v>
      </c>
      <c r="P21" s="39">
        <v>12.208522553261581</v>
      </c>
      <c r="Q21" s="39">
        <f t="shared" si="4"/>
        <v>20.143517214077875</v>
      </c>
      <c r="R21" s="39">
        <f t="shared" si="7"/>
        <v>-20.143517214077875</v>
      </c>
      <c r="S21" s="40">
        <f t="shared" si="8"/>
        <v>-21.587968892819347</v>
      </c>
      <c r="T21" s="70" t="s">
        <v>498</v>
      </c>
    </row>
    <row r="22" spans="1:20" ht="25.5" x14ac:dyDescent="0.25">
      <c r="A22" s="20" t="s">
        <v>58</v>
      </c>
      <c r="B22" s="21" t="s">
        <v>59</v>
      </c>
      <c r="C22" s="45" t="s">
        <v>49</v>
      </c>
      <c r="D22" s="39">
        <f t="shared" si="5"/>
        <v>0</v>
      </c>
      <c r="E22" s="39">
        <v>0</v>
      </c>
      <c r="F22" s="39">
        <f t="shared" si="6"/>
        <v>0</v>
      </c>
      <c r="G22" s="39">
        <f t="shared" si="2"/>
        <v>0</v>
      </c>
      <c r="H22" s="39">
        <f t="shared" si="3"/>
        <v>0</v>
      </c>
      <c r="I22" s="39">
        <f>I290</f>
        <v>0</v>
      </c>
      <c r="J22" s="39">
        <v>0</v>
      </c>
      <c r="K22" s="39">
        <f>K290</f>
        <v>0</v>
      </c>
      <c r="L22" s="39">
        <v>0</v>
      </c>
      <c r="M22" s="39">
        <f>M290</f>
        <v>0</v>
      </c>
      <c r="N22" s="39">
        <v>0</v>
      </c>
      <c r="O22" s="39">
        <f>O290</f>
        <v>0</v>
      </c>
      <c r="P22" s="39">
        <v>0</v>
      </c>
      <c r="Q22" s="39">
        <f t="shared" si="4"/>
        <v>0</v>
      </c>
      <c r="R22" s="39">
        <f t="shared" si="7"/>
        <v>0</v>
      </c>
      <c r="S22" s="40">
        <v>0</v>
      </c>
      <c r="T22" s="70" t="s">
        <v>498</v>
      </c>
    </row>
    <row r="23" spans="1:20" x14ac:dyDescent="0.25">
      <c r="A23" s="20" t="s">
        <v>60</v>
      </c>
      <c r="B23" s="21" t="s">
        <v>61</v>
      </c>
      <c r="C23" s="45" t="s">
        <v>49</v>
      </c>
      <c r="D23" s="39">
        <f t="shared" si="5"/>
        <v>41.170323756000002</v>
      </c>
      <c r="E23" s="39">
        <v>0</v>
      </c>
      <c r="F23" s="39">
        <f t="shared" si="6"/>
        <v>41.170323756000002</v>
      </c>
      <c r="G23" s="39">
        <f t="shared" si="2"/>
        <v>41.170323756000002</v>
      </c>
      <c r="H23" s="39">
        <f t="shared" si="3"/>
        <v>157.07214467999992</v>
      </c>
      <c r="I23" s="39">
        <f>I292</f>
        <v>0</v>
      </c>
      <c r="J23" s="39">
        <v>18.580195008</v>
      </c>
      <c r="K23" s="39">
        <f>K292</f>
        <v>10.56957096</v>
      </c>
      <c r="L23" s="39">
        <v>21.65118813199992</v>
      </c>
      <c r="M23" s="39">
        <f>M292</f>
        <v>30.600752795999998</v>
      </c>
      <c r="N23" s="39">
        <v>1.22696319</v>
      </c>
      <c r="O23" s="39">
        <f>O292</f>
        <v>0</v>
      </c>
      <c r="P23" s="39">
        <v>115.61379835</v>
      </c>
      <c r="Q23" s="39">
        <f t="shared" si="4"/>
        <v>-115.90182092399992</v>
      </c>
      <c r="R23" s="39">
        <f t="shared" si="7"/>
        <v>115.90182092399992</v>
      </c>
      <c r="S23" s="40">
        <f t="shared" si="8"/>
        <v>281.51787586345819</v>
      </c>
      <c r="T23" s="70" t="s">
        <v>498</v>
      </c>
    </row>
    <row r="24" spans="1:20" x14ac:dyDescent="0.25">
      <c r="A24" s="20" t="s">
        <v>62</v>
      </c>
      <c r="B24" s="21" t="s">
        <v>507</v>
      </c>
      <c r="C24" s="45" t="s">
        <v>49</v>
      </c>
      <c r="D24" s="39">
        <v>336.10803169538974</v>
      </c>
      <c r="E24" s="39">
        <v>0</v>
      </c>
      <c r="F24" s="39">
        <v>336.10803169538974</v>
      </c>
      <c r="G24" s="39">
        <v>336.10803169538974</v>
      </c>
      <c r="H24" s="39">
        <v>428.6936827133872</v>
      </c>
      <c r="I24" s="39">
        <v>20.288446452062992</v>
      </c>
      <c r="J24" s="39">
        <v>60.152197176000001</v>
      </c>
      <c r="K24" s="39">
        <v>105.94337900801611</v>
      </c>
      <c r="L24" s="39">
        <v>69.470280648125609</v>
      </c>
      <c r="M24" s="39">
        <v>146.75418533004958</v>
      </c>
      <c r="N24" s="39">
        <v>99.116254690000005</v>
      </c>
      <c r="O24" s="39">
        <v>63.122020905261024</v>
      </c>
      <c r="P24" s="39">
        <v>199.95495019926159</v>
      </c>
      <c r="Q24" s="39">
        <v>-92.585651017997463</v>
      </c>
      <c r="R24" s="39">
        <v>92.585651017997463</v>
      </c>
      <c r="S24" s="40">
        <v>27.546396481803399</v>
      </c>
      <c r="T24" s="70" t="s">
        <v>498</v>
      </c>
    </row>
    <row r="25" spans="1:20" ht="15.75" customHeight="1" x14ac:dyDescent="0.25">
      <c r="A25" s="22" t="s">
        <v>15</v>
      </c>
      <c r="B25" s="23" t="s">
        <v>63</v>
      </c>
      <c r="C25" s="46" t="s">
        <v>49</v>
      </c>
      <c r="D25" s="39">
        <f t="shared" si="5"/>
        <v>85.110166372690728</v>
      </c>
      <c r="E25" s="39">
        <v>0</v>
      </c>
      <c r="F25" s="39">
        <f t="shared" si="6"/>
        <v>85.110166372690728</v>
      </c>
      <c r="G25" s="39">
        <f t="shared" si="2"/>
        <v>85.110166372690728</v>
      </c>
      <c r="H25" s="39">
        <f t="shared" si="3"/>
        <v>103.62046775057246</v>
      </c>
      <c r="I25" s="39">
        <f>I26+I117</f>
        <v>9.4375404034279864</v>
      </c>
      <c r="J25" s="39">
        <v>30.443511215999997</v>
      </c>
      <c r="K25" s="39">
        <f>K26+K117</f>
        <v>25.216758341761103</v>
      </c>
      <c r="L25" s="39">
        <v>5.5106765986550812</v>
      </c>
      <c r="M25" s="39">
        <f>M26+M117</f>
        <v>25.216758341761096</v>
      </c>
      <c r="N25" s="39">
        <v>28.154517675917386</v>
      </c>
      <c r="O25" s="39">
        <f>O26+O117</f>
        <v>25.239109285740543</v>
      </c>
      <c r="P25" s="39">
        <v>39.511762259999998</v>
      </c>
      <c r="Q25" s="39">
        <f t="shared" ref="Q25:Q88" si="9">F25-H25</f>
        <v>-18.510301377881731</v>
      </c>
      <c r="R25" s="39">
        <f t="shared" si="7"/>
        <v>18.510301377881731</v>
      </c>
      <c r="S25" s="40">
        <f t="shared" si="8"/>
        <v>21.748637285969536</v>
      </c>
      <c r="T25" s="71" t="s">
        <v>498</v>
      </c>
    </row>
    <row r="26" spans="1:20" ht="25.5" x14ac:dyDescent="0.25">
      <c r="A26" s="22" t="s">
        <v>16</v>
      </c>
      <c r="B26" s="23" t="s">
        <v>64</v>
      </c>
      <c r="C26" s="46" t="s">
        <v>49</v>
      </c>
      <c r="D26" s="39">
        <f t="shared" si="5"/>
        <v>80.098368975389732</v>
      </c>
      <c r="E26" s="39">
        <v>0</v>
      </c>
      <c r="F26" s="39">
        <f t="shared" si="6"/>
        <v>80.098368975389732</v>
      </c>
      <c r="G26" s="39">
        <f t="shared" si="2"/>
        <v>80.098368975389732</v>
      </c>
      <c r="H26" s="39">
        <f t="shared" si="3"/>
        <v>101.7753823958105</v>
      </c>
      <c r="I26" s="39">
        <f>I27+I28+I29</f>
        <v>8.1901787900976011</v>
      </c>
      <c r="J26" s="39">
        <v>29.936352576000001</v>
      </c>
      <c r="K26" s="39">
        <f>K27+K28+K29</f>
        <v>23.969396728430716</v>
      </c>
      <c r="L26" s="39">
        <v>4.9856422492298877</v>
      </c>
      <c r="M26" s="39">
        <f>M27+M28+M29</f>
        <v>23.969396728430709</v>
      </c>
      <c r="N26" s="39">
        <v>27.341625310580611</v>
      </c>
      <c r="O26" s="39">
        <f>O27+O28+O29</f>
        <v>23.969396728430709</v>
      </c>
      <c r="P26" s="39">
        <v>39.511762259999998</v>
      </c>
      <c r="Q26" s="39">
        <f t="shared" si="9"/>
        <v>-21.677013420420764</v>
      </c>
      <c r="R26" s="39">
        <f t="shared" si="7"/>
        <v>21.677013420420764</v>
      </c>
      <c r="S26" s="40">
        <f t="shared" si="8"/>
        <v>27.062989793314074</v>
      </c>
      <c r="T26" s="71" t="s">
        <v>498</v>
      </c>
    </row>
    <row r="27" spans="1:20" ht="141.75" x14ac:dyDescent="0.25">
      <c r="A27" s="22" t="s">
        <v>17</v>
      </c>
      <c r="B27" s="23" t="s">
        <v>65</v>
      </c>
      <c r="C27" s="46" t="s">
        <v>49</v>
      </c>
      <c r="D27" s="39">
        <f t="shared" si="5"/>
        <v>13.913712912194558</v>
      </c>
      <c r="E27" s="39">
        <v>0</v>
      </c>
      <c r="F27" s="39">
        <f t="shared" si="6"/>
        <v>13.913712912194558</v>
      </c>
      <c r="G27" s="39">
        <f t="shared" si="2"/>
        <v>13.913712912194558</v>
      </c>
      <c r="H27" s="39">
        <f t="shared" si="3"/>
        <v>7.0025556457994966</v>
      </c>
      <c r="I27" s="39">
        <v>1.4226980878970956</v>
      </c>
      <c r="J27" s="39">
        <v>1.6883100120000001</v>
      </c>
      <c r="K27" s="39">
        <v>4.1636716080991549</v>
      </c>
      <c r="L27" s="39">
        <v>1.0414890780149282</v>
      </c>
      <c r="M27" s="39">
        <v>4.1636716080991549</v>
      </c>
      <c r="N27" s="39">
        <v>3.2675641557845685</v>
      </c>
      <c r="O27" s="39">
        <v>4.1636716080991549</v>
      </c>
      <c r="P27" s="39">
        <v>1.0051923999999999</v>
      </c>
      <c r="Q27" s="39">
        <f t="shared" si="9"/>
        <v>6.9111572663950618</v>
      </c>
      <c r="R27" s="39">
        <f t="shared" si="7"/>
        <v>-6.9111572663950618</v>
      </c>
      <c r="S27" s="40">
        <f t="shared" si="8"/>
        <v>-49.671552877433854</v>
      </c>
      <c r="T27" s="71" t="s">
        <v>593</v>
      </c>
    </row>
    <row r="28" spans="1:20" ht="141.75" x14ac:dyDescent="0.25">
      <c r="A28" s="22" t="s">
        <v>18</v>
      </c>
      <c r="B28" s="23" t="s">
        <v>66</v>
      </c>
      <c r="C28" s="46" t="s">
        <v>49</v>
      </c>
      <c r="D28" s="39">
        <f t="shared" si="5"/>
        <v>20.426745467173522</v>
      </c>
      <c r="E28" s="39">
        <v>0</v>
      </c>
      <c r="F28" s="39">
        <f t="shared" si="6"/>
        <v>20.426745467173522</v>
      </c>
      <c r="G28" s="39">
        <f t="shared" si="2"/>
        <v>20.426745467173522</v>
      </c>
      <c r="H28" s="39">
        <f t="shared" si="3"/>
        <v>61.357627293197694</v>
      </c>
      <c r="I28" s="39">
        <v>2.0886654699219842</v>
      </c>
      <c r="J28" s="39">
        <v>24.987966575999998</v>
      </c>
      <c r="K28" s="39">
        <v>6.1126933324171793</v>
      </c>
      <c r="L28" s="39">
        <v>-2.9850115927624321</v>
      </c>
      <c r="M28" s="39">
        <v>6.1126933324171793</v>
      </c>
      <c r="N28" s="39">
        <v>12.042447921960132</v>
      </c>
      <c r="O28" s="39">
        <v>6.1126933324171793</v>
      </c>
      <c r="P28" s="39">
        <v>27.312224387999997</v>
      </c>
      <c r="Q28" s="39">
        <f t="shared" si="9"/>
        <v>-40.930881826024176</v>
      </c>
      <c r="R28" s="39">
        <f t="shared" si="7"/>
        <v>40.930881826024176</v>
      </c>
      <c r="S28" s="40">
        <f t="shared" si="8"/>
        <v>200.37887039715406</v>
      </c>
      <c r="T28" s="71" t="s">
        <v>593</v>
      </c>
    </row>
    <row r="29" spans="1:20" ht="25.5" customHeight="1" x14ac:dyDescent="0.25">
      <c r="A29" s="22" t="s">
        <v>19</v>
      </c>
      <c r="B29" s="23" t="s">
        <v>67</v>
      </c>
      <c r="C29" s="46" t="s">
        <v>49</v>
      </c>
      <c r="D29" s="39">
        <f t="shared" si="5"/>
        <v>45.757910596021659</v>
      </c>
      <c r="E29" s="39">
        <v>0</v>
      </c>
      <c r="F29" s="39">
        <f t="shared" si="6"/>
        <v>45.757910596021659</v>
      </c>
      <c r="G29" s="39">
        <f t="shared" si="2"/>
        <v>45.757910596021659</v>
      </c>
      <c r="H29" s="39">
        <f t="shared" si="3"/>
        <v>33.415199456813305</v>
      </c>
      <c r="I29" s="39">
        <f>SUM(I30:I104)</f>
        <v>4.678815232278521</v>
      </c>
      <c r="J29" s="39">
        <v>3.2600759879999996</v>
      </c>
      <c r="K29" s="39">
        <f>SUM(K30:K104)</f>
        <v>13.69303178791438</v>
      </c>
      <c r="L29" s="39">
        <v>6.9291647639773917</v>
      </c>
      <c r="M29" s="39">
        <f>SUM(M30:M104)</f>
        <v>13.693031787914377</v>
      </c>
      <c r="N29" s="39">
        <v>12.031613232835914</v>
      </c>
      <c r="O29" s="39">
        <f>SUM(O30:O104)</f>
        <v>13.693031787914377</v>
      </c>
      <c r="P29" s="39">
        <v>11.194345472000004</v>
      </c>
      <c r="Q29" s="39">
        <f t="shared" si="9"/>
        <v>12.342711139208355</v>
      </c>
      <c r="R29" s="39">
        <f t="shared" si="7"/>
        <v>-12.342711139208355</v>
      </c>
      <c r="S29" s="40">
        <f t="shared" si="8"/>
        <v>-26.973939540590536</v>
      </c>
      <c r="T29" s="71" t="s">
        <v>593</v>
      </c>
    </row>
    <row r="30" spans="1:20" ht="94.5" x14ac:dyDescent="0.25">
      <c r="A30" s="24" t="s">
        <v>19</v>
      </c>
      <c r="B30" s="25" t="s">
        <v>366</v>
      </c>
      <c r="C30" s="47" t="s">
        <v>144</v>
      </c>
      <c r="D30" s="10">
        <f t="shared" si="5"/>
        <v>45.757910596021659</v>
      </c>
      <c r="E30" s="10">
        <v>0</v>
      </c>
      <c r="F30" s="10">
        <f t="shared" si="6"/>
        <v>45.757910596021659</v>
      </c>
      <c r="G30" s="10">
        <f t="shared" si="2"/>
        <v>45.757910596021659</v>
      </c>
      <c r="H30" s="10">
        <f t="shared" si="3"/>
        <v>0</v>
      </c>
      <c r="I30" s="10">
        <v>4.678815232278521</v>
      </c>
      <c r="J30" s="10">
        <v>0</v>
      </c>
      <c r="K30" s="10">
        <v>13.69303178791438</v>
      </c>
      <c r="L30" s="10">
        <v>0</v>
      </c>
      <c r="M30" s="10">
        <v>13.693031787914377</v>
      </c>
      <c r="N30" s="10">
        <v>0</v>
      </c>
      <c r="O30" s="10">
        <v>13.693031787914377</v>
      </c>
      <c r="P30" s="10">
        <v>0</v>
      </c>
      <c r="Q30" s="10">
        <f t="shared" si="9"/>
        <v>45.757910596021659</v>
      </c>
      <c r="R30" s="10">
        <f t="shared" si="7"/>
        <v>-45.757910596021659</v>
      </c>
      <c r="S30" s="41">
        <f t="shared" si="8"/>
        <v>-100</v>
      </c>
      <c r="T30" s="72" t="s">
        <v>594</v>
      </c>
    </row>
    <row r="31" spans="1:20" ht="25.5" x14ac:dyDescent="0.25">
      <c r="A31" s="26" t="s">
        <v>19</v>
      </c>
      <c r="B31" s="27" t="s">
        <v>145</v>
      </c>
      <c r="C31" s="48" t="s">
        <v>146</v>
      </c>
      <c r="D31" s="10">
        <f t="shared" si="5"/>
        <v>0</v>
      </c>
      <c r="E31" s="10">
        <v>0</v>
      </c>
      <c r="F31" s="10">
        <f t="shared" si="6"/>
        <v>0</v>
      </c>
      <c r="G31" s="10">
        <f t="shared" si="2"/>
        <v>0</v>
      </c>
      <c r="H31" s="10">
        <f t="shared" si="3"/>
        <v>7.4999999999999997E-3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7.4999999999999997E-3</v>
      </c>
      <c r="Q31" s="10">
        <f t="shared" si="9"/>
        <v>-7.4999999999999997E-3</v>
      </c>
      <c r="R31" s="10">
        <f t="shared" si="7"/>
        <v>7.4999999999999997E-3</v>
      </c>
      <c r="S31" s="41">
        <v>100</v>
      </c>
      <c r="T31" s="71" t="s">
        <v>498</v>
      </c>
    </row>
    <row r="32" spans="1:20" ht="63.75" x14ac:dyDescent="0.25">
      <c r="A32" s="26" t="s">
        <v>19</v>
      </c>
      <c r="B32" s="27" t="s">
        <v>508</v>
      </c>
      <c r="C32" s="48" t="s">
        <v>147</v>
      </c>
      <c r="D32" s="10">
        <f t="shared" si="5"/>
        <v>0</v>
      </c>
      <c r="E32" s="10">
        <v>0</v>
      </c>
      <c r="F32" s="10">
        <f t="shared" si="6"/>
        <v>0</v>
      </c>
      <c r="G32" s="10">
        <f t="shared" si="2"/>
        <v>0</v>
      </c>
      <c r="H32" s="10">
        <f t="shared" si="3"/>
        <v>1.5000000000000001E-2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1.5000000000000001E-2</v>
      </c>
      <c r="Q32" s="10">
        <f t="shared" si="9"/>
        <v>-1.5000000000000001E-2</v>
      </c>
      <c r="R32" s="10">
        <f t="shared" si="7"/>
        <v>1.5000000000000001E-2</v>
      </c>
      <c r="S32" s="41">
        <v>100</v>
      </c>
      <c r="T32" s="71" t="s">
        <v>498</v>
      </c>
    </row>
    <row r="33" spans="1:20" ht="38.25" x14ac:dyDescent="0.25">
      <c r="A33" s="26" t="s">
        <v>19</v>
      </c>
      <c r="B33" s="27" t="s">
        <v>148</v>
      </c>
      <c r="C33" s="49" t="s">
        <v>149</v>
      </c>
      <c r="D33" s="10">
        <f t="shared" si="5"/>
        <v>0</v>
      </c>
      <c r="E33" s="10">
        <v>0</v>
      </c>
      <c r="F33" s="10">
        <f t="shared" si="6"/>
        <v>0</v>
      </c>
      <c r="G33" s="10">
        <f t="shared" si="2"/>
        <v>0</v>
      </c>
      <c r="H33" s="10">
        <f t="shared" si="3"/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f t="shared" si="9"/>
        <v>0</v>
      </c>
      <c r="R33" s="10">
        <f t="shared" si="7"/>
        <v>0</v>
      </c>
      <c r="S33" s="41">
        <v>0</v>
      </c>
      <c r="T33" s="71" t="s">
        <v>498</v>
      </c>
    </row>
    <row r="34" spans="1:20" ht="51" x14ac:dyDescent="0.25">
      <c r="A34" s="26" t="s">
        <v>19</v>
      </c>
      <c r="B34" s="27" t="s">
        <v>509</v>
      </c>
      <c r="C34" s="49" t="s">
        <v>150</v>
      </c>
      <c r="D34" s="10">
        <f t="shared" si="5"/>
        <v>0</v>
      </c>
      <c r="E34" s="10">
        <v>0</v>
      </c>
      <c r="F34" s="10">
        <f t="shared" si="6"/>
        <v>0</v>
      </c>
      <c r="G34" s="10">
        <f t="shared" si="2"/>
        <v>0</v>
      </c>
      <c r="H34" s="10">
        <f t="shared" si="3"/>
        <v>0</v>
      </c>
      <c r="I34" s="10">
        <v>0</v>
      </c>
      <c r="J34" s="10">
        <v>1.71912E-2</v>
      </c>
      <c r="K34" s="10">
        <v>0</v>
      </c>
      <c r="L34" s="10">
        <v>-1.71912E-2</v>
      </c>
      <c r="M34" s="10">
        <v>0</v>
      </c>
      <c r="N34" s="10">
        <v>0</v>
      </c>
      <c r="O34" s="10">
        <v>0</v>
      </c>
      <c r="P34" s="10">
        <v>0</v>
      </c>
      <c r="Q34" s="10">
        <f t="shared" si="9"/>
        <v>0</v>
      </c>
      <c r="R34" s="10">
        <f t="shared" si="7"/>
        <v>0</v>
      </c>
      <c r="S34" s="41">
        <v>0</v>
      </c>
      <c r="T34" s="71" t="s">
        <v>498</v>
      </c>
    </row>
    <row r="35" spans="1:20" ht="47.25" x14ac:dyDescent="0.25">
      <c r="A35" s="26" t="s">
        <v>19</v>
      </c>
      <c r="B35" s="27" t="s">
        <v>151</v>
      </c>
      <c r="C35" s="49" t="s">
        <v>152</v>
      </c>
      <c r="D35" s="10">
        <f t="shared" si="5"/>
        <v>0</v>
      </c>
      <c r="E35" s="10">
        <v>0</v>
      </c>
      <c r="F35" s="10">
        <f t="shared" si="6"/>
        <v>0</v>
      </c>
      <c r="G35" s="10">
        <f t="shared" si="2"/>
        <v>0</v>
      </c>
      <c r="H35" s="10">
        <f t="shared" si="3"/>
        <v>0.34216471146095973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8.2524781460959734E-2</v>
      </c>
      <c r="O35" s="10">
        <v>0</v>
      </c>
      <c r="P35" s="10">
        <v>0.25963992999999996</v>
      </c>
      <c r="Q35" s="10">
        <f t="shared" si="9"/>
        <v>-0.34216471146095973</v>
      </c>
      <c r="R35" s="10">
        <f t="shared" si="7"/>
        <v>0.34216471146095973</v>
      </c>
      <c r="S35" s="41">
        <v>100</v>
      </c>
      <c r="T35" s="71" t="s">
        <v>595</v>
      </c>
    </row>
    <row r="36" spans="1:20" ht="25.5" x14ac:dyDescent="0.25">
      <c r="A36" s="26" t="s">
        <v>19</v>
      </c>
      <c r="B36" s="27" t="s">
        <v>153</v>
      </c>
      <c r="C36" s="49" t="s">
        <v>154</v>
      </c>
      <c r="D36" s="10">
        <f t="shared" si="5"/>
        <v>0</v>
      </c>
      <c r="E36" s="10">
        <v>0</v>
      </c>
      <c r="F36" s="10">
        <f t="shared" si="6"/>
        <v>0</v>
      </c>
      <c r="G36" s="10">
        <f t="shared" si="2"/>
        <v>0</v>
      </c>
      <c r="H36" s="10">
        <f t="shared" si="3"/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f t="shared" si="9"/>
        <v>0</v>
      </c>
      <c r="R36" s="10">
        <f t="shared" si="7"/>
        <v>0</v>
      </c>
      <c r="S36" s="41">
        <v>0</v>
      </c>
      <c r="T36" s="71" t="s">
        <v>498</v>
      </c>
    </row>
    <row r="37" spans="1:20" ht="25.5" x14ac:dyDescent="0.25">
      <c r="A37" s="26" t="s">
        <v>19</v>
      </c>
      <c r="B37" s="27" t="s">
        <v>129</v>
      </c>
      <c r="C37" s="49" t="s">
        <v>130</v>
      </c>
      <c r="D37" s="10">
        <f t="shared" si="5"/>
        <v>0</v>
      </c>
      <c r="E37" s="10">
        <v>0</v>
      </c>
      <c r="F37" s="10">
        <f t="shared" si="6"/>
        <v>0</v>
      </c>
      <c r="G37" s="10">
        <f t="shared" si="2"/>
        <v>0</v>
      </c>
      <c r="H37" s="10">
        <f t="shared" si="3"/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f t="shared" si="9"/>
        <v>0</v>
      </c>
      <c r="R37" s="10">
        <f t="shared" si="7"/>
        <v>0</v>
      </c>
      <c r="S37" s="41">
        <v>0</v>
      </c>
      <c r="T37" s="71" t="s">
        <v>498</v>
      </c>
    </row>
    <row r="38" spans="1:20" ht="25.5" x14ac:dyDescent="0.25">
      <c r="A38" s="26" t="s">
        <v>19</v>
      </c>
      <c r="B38" s="27" t="s">
        <v>155</v>
      </c>
      <c r="C38" s="49" t="s">
        <v>156</v>
      </c>
      <c r="D38" s="10">
        <f t="shared" si="5"/>
        <v>0</v>
      </c>
      <c r="E38" s="10">
        <v>0</v>
      </c>
      <c r="F38" s="10">
        <f t="shared" si="6"/>
        <v>0</v>
      </c>
      <c r="G38" s="10">
        <f t="shared" si="2"/>
        <v>0</v>
      </c>
      <c r="H38" s="10">
        <f t="shared" si="3"/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f t="shared" si="9"/>
        <v>0</v>
      </c>
      <c r="R38" s="10">
        <f t="shared" si="7"/>
        <v>0</v>
      </c>
      <c r="S38" s="41">
        <v>0</v>
      </c>
      <c r="T38" s="71" t="s">
        <v>498</v>
      </c>
    </row>
    <row r="39" spans="1:20" ht="38.25" x14ac:dyDescent="0.25">
      <c r="A39" s="26" t="s">
        <v>19</v>
      </c>
      <c r="B39" s="27" t="s">
        <v>157</v>
      </c>
      <c r="C39" s="49" t="s">
        <v>158</v>
      </c>
      <c r="D39" s="10">
        <f t="shared" si="5"/>
        <v>0</v>
      </c>
      <c r="E39" s="10">
        <v>0</v>
      </c>
      <c r="F39" s="10">
        <f t="shared" si="6"/>
        <v>0</v>
      </c>
      <c r="G39" s="10">
        <f t="shared" si="2"/>
        <v>0</v>
      </c>
      <c r="H39" s="10">
        <f t="shared" si="3"/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f t="shared" si="9"/>
        <v>0</v>
      </c>
      <c r="R39" s="10">
        <f t="shared" si="7"/>
        <v>0</v>
      </c>
      <c r="S39" s="41">
        <v>0</v>
      </c>
      <c r="T39" s="71" t="s">
        <v>498</v>
      </c>
    </row>
    <row r="40" spans="1:20" ht="47.25" x14ac:dyDescent="0.25">
      <c r="A40" s="26" t="s">
        <v>19</v>
      </c>
      <c r="B40" s="27" t="s">
        <v>159</v>
      </c>
      <c r="C40" s="49" t="s">
        <v>128</v>
      </c>
      <c r="D40" s="10">
        <f t="shared" si="5"/>
        <v>0</v>
      </c>
      <c r="E40" s="10">
        <v>0</v>
      </c>
      <c r="F40" s="10">
        <f t="shared" si="6"/>
        <v>0</v>
      </c>
      <c r="G40" s="10">
        <f t="shared" si="2"/>
        <v>0</v>
      </c>
      <c r="H40" s="10">
        <f t="shared" si="3"/>
        <v>2.1566170029405387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0.31903010294053896</v>
      </c>
      <c r="O40" s="10">
        <v>0</v>
      </c>
      <c r="P40" s="10">
        <v>1.8375868999999998</v>
      </c>
      <c r="Q40" s="10">
        <f t="shared" si="9"/>
        <v>-2.1566170029405387</v>
      </c>
      <c r="R40" s="10">
        <f t="shared" si="7"/>
        <v>2.1566170029405387</v>
      </c>
      <c r="S40" s="41">
        <v>100</v>
      </c>
      <c r="T40" s="71" t="s">
        <v>595</v>
      </c>
    </row>
    <row r="41" spans="1:20" ht="38.25" x14ac:dyDescent="0.25">
      <c r="A41" s="26" t="s">
        <v>19</v>
      </c>
      <c r="B41" s="27" t="s">
        <v>160</v>
      </c>
      <c r="C41" s="49" t="s">
        <v>161</v>
      </c>
      <c r="D41" s="10">
        <f t="shared" si="5"/>
        <v>0</v>
      </c>
      <c r="E41" s="10">
        <v>0</v>
      </c>
      <c r="F41" s="10">
        <f t="shared" si="6"/>
        <v>0</v>
      </c>
      <c r="G41" s="10">
        <f t="shared" si="2"/>
        <v>0</v>
      </c>
      <c r="H41" s="10">
        <f t="shared" si="3"/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f t="shared" si="9"/>
        <v>0</v>
      </c>
      <c r="R41" s="10">
        <f t="shared" si="7"/>
        <v>0</v>
      </c>
      <c r="S41" s="41">
        <v>0</v>
      </c>
      <c r="T41" s="71" t="s">
        <v>498</v>
      </c>
    </row>
    <row r="42" spans="1:20" ht="38.25" x14ac:dyDescent="0.25">
      <c r="A42" s="26" t="s">
        <v>19</v>
      </c>
      <c r="B42" s="27" t="s">
        <v>510</v>
      </c>
      <c r="C42" s="49" t="s">
        <v>162</v>
      </c>
      <c r="D42" s="10">
        <f t="shared" si="5"/>
        <v>0</v>
      </c>
      <c r="E42" s="10">
        <v>0</v>
      </c>
      <c r="F42" s="10">
        <f t="shared" si="6"/>
        <v>0</v>
      </c>
      <c r="G42" s="10">
        <f t="shared" si="2"/>
        <v>0</v>
      </c>
      <c r="H42" s="10">
        <f t="shared" si="3"/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f t="shared" si="9"/>
        <v>0</v>
      </c>
      <c r="R42" s="10">
        <f t="shared" si="7"/>
        <v>0</v>
      </c>
      <c r="S42" s="41">
        <v>0</v>
      </c>
      <c r="T42" s="71" t="s">
        <v>498</v>
      </c>
    </row>
    <row r="43" spans="1:20" ht="25.5" x14ac:dyDescent="0.25">
      <c r="A43" s="26" t="s">
        <v>19</v>
      </c>
      <c r="B43" s="27" t="s">
        <v>163</v>
      </c>
      <c r="C43" s="49" t="s">
        <v>127</v>
      </c>
      <c r="D43" s="10">
        <f t="shared" si="5"/>
        <v>0</v>
      </c>
      <c r="E43" s="10">
        <v>0</v>
      </c>
      <c r="F43" s="10">
        <f t="shared" si="6"/>
        <v>0</v>
      </c>
      <c r="G43" s="10">
        <f t="shared" si="2"/>
        <v>0</v>
      </c>
      <c r="H43" s="10">
        <f t="shared" si="3"/>
        <v>2.5298449679118962</v>
      </c>
      <c r="I43" s="10">
        <v>0</v>
      </c>
      <c r="J43" s="10">
        <v>0</v>
      </c>
      <c r="K43" s="10">
        <v>0</v>
      </c>
      <c r="L43" s="10">
        <v>5.5368882427219583</v>
      </c>
      <c r="M43" s="10">
        <v>0</v>
      </c>
      <c r="N43" s="10">
        <v>0.53695672518993731</v>
      </c>
      <c r="O43" s="10">
        <v>0</v>
      </c>
      <c r="P43" s="10">
        <v>-3.5439999999999996</v>
      </c>
      <c r="Q43" s="10">
        <f t="shared" si="9"/>
        <v>-2.5298449679118962</v>
      </c>
      <c r="R43" s="10">
        <f t="shared" si="7"/>
        <v>2.5298449679118962</v>
      </c>
      <c r="S43" s="41">
        <v>100</v>
      </c>
      <c r="T43" s="71" t="s">
        <v>498</v>
      </c>
    </row>
    <row r="44" spans="1:20" ht="38.25" x14ac:dyDescent="0.25">
      <c r="A44" s="26" t="s">
        <v>19</v>
      </c>
      <c r="B44" s="27" t="s">
        <v>511</v>
      </c>
      <c r="C44" s="49" t="s">
        <v>164</v>
      </c>
      <c r="D44" s="10">
        <f t="shared" si="5"/>
        <v>0</v>
      </c>
      <c r="E44" s="10">
        <v>0</v>
      </c>
      <c r="F44" s="10">
        <f t="shared" si="6"/>
        <v>0</v>
      </c>
      <c r="G44" s="10">
        <f t="shared" si="2"/>
        <v>0</v>
      </c>
      <c r="H44" s="10">
        <f t="shared" si="3"/>
        <v>0</v>
      </c>
      <c r="I44" s="10">
        <v>0</v>
      </c>
      <c r="J44" s="10">
        <v>2.5530298799999995</v>
      </c>
      <c r="K44" s="10">
        <v>0</v>
      </c>
      <c r="L44" s="10">
        <v>-2.5530298799999995</v>
      </c>
      <c r="M44" s="10">
        <v>0</v>
      </c>
      <c r="N44" s="10">
        <v>0</v>
      </c>
      <c r="O44" s="10">
        <v>0</v>
      </c>
      <c r="P44" s="10">
        <v>0</v>
      </c>
      <c r="Q44" s="10">
        <f t="shared" si="9"/>
        <v>0</v>
      </c>
      <c r="R44" s="10">
        <f t="shared" si="7"/>
        <v>0</v>
      </c>
      <c r="S44" s="41">
        <v>0</v>
      </c>
      <c r="T44" s="71" t="s">
        <v>498</v>
      </c>
    </row>
    <row r="45" spans="1:20" ht="25.5" x14ac:dyDescent="0.25">
      <c r="A45" s="26" t="s">
        <v>19</v>
      </c>
      <c r="B45" s="27" t="s">
        <v>165</v>
      </c>
      <c r="C45" s="49" t="s">
        <v>166</v>
      </c>
      <c r="D45" s="10">
        <f t="shared" si="5"/>
        <v>0</v>
      </c>
      <c r="E45" s="10">
        <v>0</v>
      </c>
      <c r="F45" s="10">
        <f t="shared" si="6"/>
        <v>0</v>
      </c>
      <c r="G45" s="10">
        <f t="shared" si="2"/>
        <v>0</v>
      </c>
      <c r="H45" s="10">
        <f t="shared" si="3"/>
        <v>0.75868822000000002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0.75868822000000002</v>
      </c>
      <c r="O45" s="10">
        <v>0</v>
      </c>
      <c r="P45" s="10">
        <v>0</v>
      </c>
      <c r="Q45" s="10">
        <f t="shared" si="9"/>
        <v>-0.75868822000000002</v>
      </c>
      <c r="R45" s="10">
        <f t="shared" si="7"/>
        <v>0.75868822000000002</v>
      </c>
      <c r="S45" s="41">
        <v>100</v>
      </c>
      <c r="T45" s="71" t="s">
        <v>498</v>
      </c>
    </row>
    <row r="46" spans="1:20" ht="38.25" x14ac:dyDescent="0.25">
      <c r="A46" s="26" t="s">
        <v>19</v>
      </c>
      <c r="B46" s="27" t="s">
        <v>512</v>
      </c>
      <c r="C46" s="49" t="s">
        <v>167</v>
      </c>
      <c r="D46" s="10">
        <f t="shared" si="5"/>
        <v>0</v>
      </c>
      <c r="E46" s="10">
        <v>0</v>
      </c>
      <c r="F46" s="10">
        <f t="shared" si="6"/>
        <v>0</v>
      </c>
      <c r="G46" s="10">
        <f t="shared" si="2"/>
        <v>0</v>
      </c>
      <c r="H46" s="10">
        <f t="shared" si="3"/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f t="shared" si="9"/>
        <v>0</v>
      </c>
      <c r="R46" s="10">
        <f t="shared" si="7"/>
        <v>0</v>
      </c>
      <c r="S46" s="41">
        <v>0</v>
      </c>
      <c r="T46" s="71" t="s">
        <v>498</v>
      </c>
    </row>
    <row r="47" spans="1:20" ht="38.25" x14ac:dyDescent="0.25">
      <c r="A47" s="26" t="s">
        <v>19</v>
      </c>
      <c r="B47" s="27" t="s">
        <v>168</v>
      </c>
      <c r="C47" s="49" t="s">
        <v>169</v>
      </c>
      <c r="D47" s="10">
        <f t="shared" si="5"/>
        <v>0</v>
      </c>
      <c r="E47" s="10">
        <v>0</v>
      </c>
      <c r="F47" s="10">
        <f t="shared" si="6"/>
        <v>0</v>
      </c>
      <c r="G47" s="10">
        <f t="shared" si="2"/>
        <v>0</v>
      </c>
      <c r="H47" s="10">
        <f t="shared" si="3"/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f t="shared" si="9"/>
        <v>0</v>
      </c>
      <c r="R47" s="10">
        <f t="shared" si="7"/>
        <v>0</v>
      </c>
      <c r="S47" s="41">
        <v>0</v>
      </c>
      <c r="T47" s="71" t="s">
        <v>498</v>
      </c>
    </row>
    <row r="48" spans="1:20" ht="25.5" x14ac:dyDescent="0.25">
      <c r="A48" s="26" t="s">
        <v>19</v>
      </c>
      <c r="B48" s="27" t="s">
        <v>170</v>
      </c>
      <c r="C48" s="49" t="s">
        <v>171</v>
      </c>
      <c r="D48" s="10">
        <f t="shared" si="5"/>
        <v>0</v>
      </c>
      <c r="E48" s="10">
        <v>0</v>
      </c>
      <c r="F48" s="10">
        <f t="shared" si="6"/>
        <v>0</v>
      </c>
      <c r="G48" s="10">
        <f t="shared" si="2"/>
        <v>0</v>
      </c>
      <c r="H48" s="10">
        <f t="shared" si="3"/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f t="shared" si="9"/>
        <v>0</v>
      </c>
      <c r="R48" s="10">
        <f t="shared" si="7"/>
        <v>0</v>
      </c>
      <c r="S48" s="41">
        <v>0</v>
      </c>
      <c r="T48" s="71" t="s">
        <v>498</v>
      </c>
    </row>
    <row r="49" spans="1:20" ht="38.25" x14ac:dyDescent="0.25">
      <c r="A49" s="26" t="s">
        <v>19</v>
      </c>
      <c r="B49" s="27" t="s">
        <v>172</v>
      </c>
      <c r="C49" s="49" t="s">
        <v>173</v>
      </c>
      <c r="D49" s="10">
        <f t="shared" si="5"/>
        <v>0</v>
      </c>
      <c r="E49" s="10">
        <v>0</v>
      </c>
      <c r="F49" s="10">
        <f t="shared" si="6"/>
        <v>0</v>
      </c>
      <c r="G49" s="10">
        <f t="shared" si="2"/>
        <v>0</v>
      </c>
      <c r="H49" s="10">
        <f t="shared" si="3"/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f t="shared" si="9"/>
        <v>0</v>
      </c>
      <c r="R49" s="10">
        <f t="shared" si="7"/>
        <v>0</v>
      </c>
      <c r="S49" s="41">
        <v>0</v>
      </c>
      <c r="T49" s="71" t="s">
        <v>498</v>
      </c>
    </row>
    <row r="50" spans="1:20" ht="25.5" x14ac:dyDescent="0.25">
      <c r="A50" s="26" t="s">
        <v>19</v>
      </c>
      <c r="B50" s="27" t="s">
        <v>513</v>
      </c>
      <c r="C50" s="49" t="s">
        <v>174</v>
      </c>
      <c r="D50" s="10">
        <f t="shared" si="5"/>
        <v>0</v>
      </c>
      <c r="E50" s="10">
        <v>0</v>
      </c>
      <c r="F50" s="10">
        <f t="shared" si="6"/>
        <v>0</v>
      </c>
      <c r="G50" s="10">
        <f t="shared" si="2"/>
        <v>0</v>
      </c>
      <c r="H50" s="10">
        <f t="shared" si="3"/>
        <v>8.5691043871174502E-2</v>
      </c>
      <c r="I50" s="10">
        <v>0</v>
      </c>
      <c r="J50" s="10">
        <v>6.8880779999999989E-2</v>
      </c>
      <c r="K50" s="10">
        <v>0</v>
      </c>
      <c r="L50" s="10">
        <v>1.6810263871174513E-2</v>
      </c>
      <c r="M50" s="10">
        <v>0</v>
      </c>
      <c r="N50" s="10">
        <v>0</v>
      </c>
      <c r="O50" s="10">
        <v>0</v>
      </c>
      <c r="P50" s="10">
        <v>0</v>
      </c>
      <c r="Q50" s="10">
        <f t="shared" si="9"/>
        <v>-8.5691043871174502E-2</v>
      </c>
      <c r="R50" s="10">
        <f t="shared" si="7"/>
        <v>8.5691043871174502E-2</v>
      </c>
      <c r="S50" s="41">
        <v>100</v>
      </c>
      <c r="T50" s="71" t="s">
        <v>498</v>
      </c>
    </row>
    <row r="51" spans="1:20" ht="25.5" x14ac:dyDescent="0.25">
      <c r="A51" s="26" t="s">
        <v>19</v>
      </c>
      <c r="B51" s="27" t="s">
        <v>514</v>
      </c>
      <c r="C51" s="49" t="s">
        <v>175</v>
      </c>
      <c r="D51" s="10">
        <f t="shared" si="5"/>
        <v>0</v>
      </c>
      <c r="E51" s="10">
        <v>0</v>
      </c>
      <c r="F51" s="10">
        <f t="shared" si="6"/>
        <v>0</v>
      </c>
      <c r="G51" s="10">
        <f t="shared" si="2"/>
        <v>0</v>
      </c>
      <c r="H51" s="10">
        <f t="shared" si="3"/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f t="shared" si="9"/>
        <v>0</v>
      </c>
      <c r="R51" s="10">
        <f t="shared" si="7"/>
        <v>0</v>
      </c>
      <c r="S51" s="41">
        <v>0</v>
      </c>
      <c r="T51" s="71" t="s">
        <v>498</v>
      </c>
    </row>
    <row r="52" spans="1:20" ht="51" x14ac:dyDescent="0.25">
      <c r="A52" s="26" t="s">
        <v>19</v>
      </c>
      <c r="B52" s="27" t="s">
        <v>515</v>
      </c>
      <c r="C52" s="49" t="s">
        <v>176</v>
      </c>
      <c r="D52" s="10">
        <f t="shared" si="5"/>
        <v>0</v>
      </c>
      <c r="E52" s="10">
        <v>0</v>
      </c>
      <c r="F52" s="10">
        <f t="shared" si="6"/>
        <v>0</v>
      </c>
      <c r="G52" s="10">
        <f t="shared" si="2"/>
        <v>0</v>
      </c>
      <c r="H52" s="10">
        <f t="shared" si="3"/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f t="shared" si="9"/>
        <v>0</v>
      </c>
      <c r="R52" s="10">
        <f t="shared" si="7"/>
        <v>0</v>
      </c>
      <c r="S52" s="41">
        <v>0</v>
      </c>
      <c r="T52" s="71" t="s">
        <v>498</v>
      </c>
    </row>
    <row r="53" spans="1:20" ht="76.5" x14ac:dyDescent="0.25">
      <c r="A53" s="26" t="s">
        <v>19</v>
      </c>
      <c r="B53" s="27" t="s">
        <v>516</v>
      </c>
      <c r="C53" s="49" t="s">
        <v>177</v>
      </c>
      <c r="D53" s="10">
        <f t="shared" si="5"/>
        <v>0</v>
      </c>
      <c r="E53" s="10">
        <v>0</v>
      </c>
      <c r="F53" s="10">
        <f t="shared" si="6"/>
        <v>0</v>
      </c>
      <c r="G53" s="10">
        <f t="shared" si="2"/>
        <v>0</v>
      </c>
      <c r="H53" s="10">
        <f t="shared" si="3"/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f t="shared" si="9"/>
        <v>0</v>
      </c>
      <c r="R53" s="10">
        <f t="shared" si="7"/>
        <v>0</v>
      </c>
      <c r="S53" s="41">
        <v>0</v>
      </c>
      <c r="T53" s="71" t="s">
        <v>498</v>
      </c>
    </row>
    <row r="54" spans="1:20" ht="25.5" x14ac:dyDescent="0.25">
      <c r="A54" s="26" t="s">
        <v>19</v>
      </c>
      <c r="B54" s="27" t="s">
        <v>178</v>
      </c>
      <c r="C54" s="49" t="s">
        <v>179</v>
      </c>
      <c r="D54" s="10">
        <f t="shared" si="5"/>
        <v>0</v>
      </c>
      <c r="E54" s="10">
        <v>0</v>
      </c>
      <c r="F54" s="10">
        <f t="shared" si="6"/>
        <v>0</v>
      </c>
      <c r="G54" s="10">
        <f t="shared" si="2"/>
        <v>0</v>
      </c>
      <c r="H54" s="10">
        <f t="shared" si="3"/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f t="shared" si="9"/>
        <v>0</v>
      </c>
      <c r="R54" s="10">
        <f t="shared" si="7"/>
        <v>0</v>
      </c>
      <c r="S54" s="41">
        <v>0</v>
      </c>
      <c r="T54" s="71" t="s">
        <v>498</v>
      </c>
    </row>
    <row r="55" spans="1:20" ht="25.5" x14ac:dyDescent="0.25">
      <c r="A55" s="26" t="s">
        <v>19</v>
      </c>
      <c r="B55" s="27" t="s">
        <v>180</v>
      </c>
      <c r="C55" s="49" t="s">
        <v>181</v>
      </c>
      <c r="D55" s="10">
        <f t="shared" si="5"/>
        <v>0</v>
      </c>
      <c r="E55" s="10">
        <v>0</v>
      </c>
      <c r="F55" s="10">
        <f t="shared" si="6"/>
        <v>0</v>
      </c>
      <c r="G55" s="10">
        <f t="shared" si="2"/>
        <v>0</v>
      </c>
      <c r="H55" s="10">
        <f t="shared" si="3"/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f t="shared" si="9"/>
        <v>0</v>
      </c>
      <c r="R55" s="10">
        <f t="shared" si="7"/>
        <v>0</v>
      </c>
      <c r="S55" s="41">
        <v>0</v>
      </c>
      <c r="T55" s="71" t="s">
        <v>498</v>
      </c>
    </row>
    <row r="56" spans="1:20" ht="25.5" x14ac:dyDescent="0.25">
      <c r="A56" s="26" t="s">
        <v>19</v>
      </c>
      <c r="B56" s="27" t="s">
        <v>517</v>
      </c>
      <c r="C56" s="49" t="s">
        <v>182</v>
      </c>
      <c r="D56" s="10">
        <f t="shared" si="5"/>
        <v>0</v>
      </c>
      <c r="E56" s="10">
        <v>0</v>
      </c>
      <c r="F56" s="10">
        <f t="shared" si="6"/>
        <v>0</v>
      </c>
      <c r="G56" s="10">
        <f t="shared" si="2"/>
        <v>0</v>
      </c>
      <c r="H56" s="10">
        <f t="shared" si="3"/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f t="shared" si="9"/>
        <v>0</v>
      </c>
      <c r="R56" s="10">
        <f t="shared" si="7"/>
        <v>0</v>
      </c>
      <c r="S56" s="41">
        <v>0</v>
      </c>
      <c r="T56" s="71" t="s">
        <v>498</v>
      </c>
    </row>
    <row r="57" spans="1:20" ht="47.25" x14ac:dyDescent="0.25">
      <c r="A57" s="26" t="s">
        <v>19</v>
      </c>
      <c r="B57" s="27" t="s">
        <v>183</v>
      </c>
      <c r="C57" s="49" t="s">
        <v>184</v>
      </c>
      <c r="D57" s="10">
        <f t="shared" si="5"/>
        <v>0</v>
      </c>
      <c r="E57" s="10">
        <v>0</v>
      </c>
      <c r="F57" s="10">
        <f t="shared" si="6"/>
        <v>0</v>
      </c>
      <c r="G57" s="10">
        <f t="shared" si="2"/>
        <v>0</v>
      </c>
      <c r="H57" s="10">
        <f t="shared" si="3"/>
        <v>1.9815726124426409</v>
      </c>
      <c r="I57" s="10">
        <v>0</v>
      </c>
      <c r="J57" s="10">
        <v>0</v>
      </c>
      <c r="K57" s="10">
        <v>0</v>
      </c>
      <c r="L57" s="10">
        <v>1.0286240655821774</v>
      </c>
      <c r="M57" s="10">
        <v>0</v>
      </c>
      <c r="N57" s="10">
        <v>0.95294854686046337</v>
      </c>
      <c r="O57" s="10">
        <v>0</v>
      </c>
      <c r="P57" s="10">
        <v>0</v>
      </c>
      <c r="Q57" s="10">
        <f t="shared" si="9"/>
        <v>-1.9815726124426409</v>
      </c>
      <c r="R57" s="10">
        <f t="shared" si="7"/>
        <v>1.9815726124426409</v>
      </c>
      <c r="S57" s="41">
        <v>100</v>
      </c>
      <c r="T57" s="71" t="s">
        <v>595</v>
      </c>
    </row>
    <row r="58" spans="1:20" ht="38.25" x14ac:dyDescent="0.25">
      <c r="A58" s="26" t="s">
        <v>19</v>
      </c>
      <c r="B58" s="27" t="s">
        <v>518</v>
      </c>
      <c r="C58" s="49" t="s">
        <v>185</v>
      </c>
      <c r="D58" s="10">
        <f t="shared" si="5"/>
        <v>0</v>
      </c>
      <c r="E58" s="10">
        <v>0</v>
      </c>
      <c r="F58" s="10">
        <f t="shared" si="6"/>
        <v>0</v>
      </c>
      <c r="G58" s="10">
        <f t="shared" si="2"/>
        <v>0</v>
      </c>
      <c r="H58" s="10">
        <f t="shared" si="3"/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f t="shared" si="9"/>
        <v>0</v>
      </c>
      <c r="R58" s="10">
        <f t="shared" si="7"/>
        <v>0</v>
      </c>
      <c r="S58" s="41">
        <v>0</v>
      </c>
      <c r="T58" s="71" t="s">
        <v>498</v>
      </c>
    </row>
    <row r="59" spans="1:20" ht="47.25" x14ac:dyDescent="0.25">
      <c r="A59" s="26" t="s">
        <v>19</v>
      </c>
      <c r="B59" s="27" t="s">
        <v>519</v>
      </c>
      <c r="C59" s="49" t="s">
        <v>186</v>
      </c>
      <c r="D59" s="10">
        <f t="shared" si="5"/>
        <v>0</v>
      </c>
      <c r="E59" s="10">
        <v>0</v>
      </c>
      <c r="F59" s="10">
        <f t="shared" si="6"/>
        <v>0</v>
      </c>
      <c r="G59" s="10">
        <f t="shared" si="2"/>
        <v>0</v>
      </c>
      <c r="H59" s="10">
        <f t="shared" si="3"/>
        <v>2.0909207725363568</v>
      </c>
      <c r="I59" s="10">
        <v>0</v>
      </c>
      <c r="J59" s="10">
        <v>0</v>
      </c>
      <c r="K59" s="10">
        <v>0</v>
      </c>
      <c r="L59" s="10">
        <v>1.0286240655821774</v>
      </c>
      <c r="M59" s="10">
        <v>0</v>
      </c>
      <c r="N59" s="10">
        <v>0.98850033095417911</v>
      </c>
      <c r="O59" s="10">
        <v>0</v>
      </c>
      <c r="P59" s="10">
        <v>7.3796376000000011E-2</v>
      </c>
      <c r="Q59" s="10">
        <f t="shared" si="9"/>
        <v>-2.0909207725363568</v>
      </c>
      <c r="R59" s="10">
        <f t="shared" si="7"/>
        <v>2.0909207725363568</v>
      </c>
      <c r="S59" s="41">
        <v>100</v>
      </c>
      <c r="T59" s="71" t="s">
        <v>595</v>
      </c>
    </row>
    <row r="60" spans="1:20" ht="47.25" x14ac:dyDescent="0.25">
      <c r="A60" s="26" t="s">
        <v>19</v>
      </c>
      <c r="B60" s="27" t="s">
        <v>187</v>
      </c>
      <c r="C60" s="49" t="s">
        <v>188</v>
      </c>
      <c r="D60" s="10">
        <f t="shared" si="5"/>
        <v>0</v>
      </c>
      <c r="E60" s="10">
        <v>0</v>
      </c>
      <c r="F60" s="10">
        <f t="shared" si="6"/>
        <v>0</v>
      </c>
      <c r="G60" s="10">
        <f t="shared" si="2"/>
        <v>0</v>
      </c>
      <c r="H60" s="10">
        <f t="shared" si="3"/>
        <v>1.9815726124426409</v>
      </c>
      <c r="I60" s="10">
        <v>0</v>
      </c>
      <c r="J60" s="10">
        <v>0</v>
      </c>
      <c r="K60" s="10">
        <v>0</v>
      </c>
      <c r="L60" s="10">
        <v>1.0286240655821774</v>
      </c>
      <c r="M60" s="10">
        <v>0</v>
      </c>
      <c r="N60" s="10">
        <v>0.95294854686046337</v>
      </c>
      <c r="O60" s="10">
        <v>0</v>
      </c>
      <c r="P60" s="10">
        <v>0</v>
      </c>
      <c r="Q60" s="10">
        <f t="shared" si="9"/>
        <v>-1.9815726124426409</v>
      </c>
      <c r="R60" s="10">
        <f t="shared" si="7"/>
        <v>1.9815726124426409</v>
      </c>
      <c r="S60" s="41">
        <v>100</v>
      </c>
      <c r="T60" s="71" t="s">
        <v>595</v>
      </c>
    </row>
    <row r="61" spans="1:20" ht="76.5" x14ac:dyDescent="0.25">
      <c r="A61" s="26" t="s">
        <v>19</v>
      </c>
      <c r="B61" s="27" t="s">
        <v>189</v>
      </c>
      <c r="C61" s="49" t="s">
        <v>190</v>
      </c>
      <c r="D61" s="10">
        <f t="shared" si="5"/>
        <v>0</v>
      </c>
      <c r="E61" s="10">
        <v>0</v>
      </c>
      <c r="F61" s="10">
        <f t="shared" si="6"/>
        <v>0</v>
      </c>
      <c r="G61" s="10">
        <f t="shared" si="2"/>
        <v>0</v>
      </c>
      <c r="H61" s="10">
        <f t="shared" si="3"/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f t="shared" si="9"/>
        <v>0</v>
      </c>
      <c r="R61" s="10">
        <f t="shared" si="7"/>
        <v>0</v>
      </c>
      <c r="S61" s="41">
        <v>0</v>
      </c>
      <c r="T61" s="71" t="s">
        <v>498</v>
      </c>
    </row>
    <row r="62" spans="1:20" ht="51" x14ac:dyDescent="0.25">
      <c r="A62" s="26" t="s">
        <v>19</v>
      </c>
      <c r="B62" s="27" t="s">
        <v>191</v>
      </c>
      <c r="C62" s="49" t="s">
        <v>192</v>
      </c>
      <c r="D62" s="10">
        <f t="shared" si="5"/>
        <v>0</v>
      </c>
      <c r="E62" s="10">
        <v>0</v>
      </c>
      <c r="F62" s="10">
        <f t="shared" si="6"/>
        <v>0</v>
      </c>
      <c r="G62" s="10">
        <f t="shared" si="2"/>
        <v>0</v>
      </c>
      <c r="H62" s="10">
        <f t="shared" si="3"/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f t="shared" si="9"/>
        <v>0</v>
      </c>
      <c r="R62" s="10">
        <f t="shared" si="7"/>
        <v>0</v>
      </c>
      <c r="S62" s="41">
        <v>0</v>
      </c>
      <c r="T62" s="71" t="s">
        <v>498</v>
      </c>
    </row>
    <row r="63" spans="1:20" ht="76.5" x14ac:dyDescent="0.25">
      <c r="A63" s="26" t="s">
        <v>19</v>
      </c>
      <c r="B63" s="27" t="s">
        <v>193</v>
      </c>
      <c r="C63" s="49" t="s">
        <v>194</v>
      </c>
      <c r="D63" s="10">
        <f t="shared" si="5"/>
        <v>0</v>
      </c>
      <c r="E63" s="10">
        <v>0</v>
      </c>
      <c r="F63" s="10">
        <f t="shared" si="6"/>
        <v>0</v>
      </c>
      <c r="G63" s="10">
        <f t="shared" si="2"/>
        <v>0</v>
      </c>
      <c r="H63" s="10">
        <f t="shared" si="3"/>
        <v>1.9815726124426409</v>
      </c>
      <c r="I63" s="10">
        <v>0</v>
      </c>
      <c r="J63" s="10">
        <v>0</v>
      </c>
      <c r="K63" s="10">
        <v>0</v>
      </c>
      <c r="L63" s="10">
        <v>1.0286240655821774</v>
      </c>
      <c r="M63" s="10">
        <v>0</v>
      </c>
      <c r="N63" s="10">
        <v>0.95294854686046337</v>
      </c>
      <c r="O63" s="10">
        <v>0</v>
      </c>
      <c r="P63" s="10">
        <v>0</v>
      </c>
      <c r="Q63" s="10">
        <f t="shared" si="9"/>
        <v>-1.9815726124426409</v>
      </c>
      <c r="R63" s="10">
        <f t="shared" si="7"/>
        <v>1.9815726124426409</v>
      </c>
      <c r="S63" s="41">
        <v>100</v>
      </c>
      <c r="T63" s="71" t="s">
        <v>595</v>
      </c>
    </row>
    <row r="64" spans="1:20" ht="47.25" x14ac:dyDescent="0.25">
      <c r="A64" s="26" t="s">
        <v>19</v>
      </c>
      <c r="B64" s="27" t="s">
        <v>520</v>
      </c>
      <c r="C64" s="49" t="s">
        <v>195</v>
      </c>
      <c r="D64" s="10">
        <f t="shared" si="5"/>
        <v>0</v>
      </c>
      <c r="E64" s="10">
        <v>0</v>
      </c>
      <c r="F64" s="10">
        <f t="shared" si="6"/>
        <v>0</v>
      </c>
      <c r="G64" s="10">
        <f t="shared" si="2"/>
        <v>0</v>
      </c>
      <c r="H64" s="10">
        <f t="shared" si="3"/>
        <v>3.135351116646897</v>
      </c>
      <c r="I64" s="10">
        <v>0</v>
      </c>
      <c r="J64" s="10">
        <v>5.4132096000000011E-2</v>
      </c>
      <c r="K64" s="10">
        <v>0</v>
      </c>
      <c r="L64" s="10">
        <v>0</v>
      </c>
      <c r="M64" s="10">
        <v>0</v>
      </c>
      <c r="N64" s="10">
        <v>0.78121902064689719</v>
      </c>
      <c r="O64" s="10">
        <v>0</v>
      </c>
      <c r="P64" s="10">
        <v>2.2999999999999998</v>
      </c>
      <c r="Q64" s="10">
        <f t="shared" si="9"/>
        <v>-3.135351116646897</v>
      </c>
      <c r="R64" s="10">
        <f t="shared" si="7"/>
        <v>3.135351116646897</v>
      </c>
      <c r="S64" s="41">
        <v>100</v>
      </c>
      <c r="T64" s="71" t="s">
        <v>595</v>
      </c>
    </row>
    <row r="65" spans="1:20" ht="38.25" x14ac:dyDescent="0.25">
      <c r="A65" s="26" t="s">
        <v>19</v>
      </c>
      <c r="B65" s="27" t="s">
        <v>196</v>
      </c>
      <c r="C65" s="49" t="s">
        <v>197</v>
      </c>
      <c r="D65" s="10">
        <f t="shared" si="5"/>
        <v>0</v>
      </c>
      <c r="E65" s="10">
        <v>0</v>
      </c>
      <c r="F65" s="10">
        <f t="shared" si="6"/>
        <v>0</v>
      </c>
      <c r="G65" s="10">
        <f t="shared" si="2"/>
        <v>0</v>
      </c>
      <c r="H65" s="10">
        <f t="shared" si="3"/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f t="shared" si="9"/>
        <v>0</v>
      </c>
      <c r="R65" s="10">
        <f t="shared" si="7"/>
        <v>0</v>
      </c>
      <c r="S65" s="41">
        <v>0</v>
      </c>
      <c r="T65" s="71" t="s">
        <v>498</v>
      </c>
    </row>
    <row r="66" spans="1:20" ht="38.25" x14ac:dyDescent="0.25">
      <c r="A66" s="26" t="s">
        <v>19</v>
      </c>
      <c r="B66" s="27" t="s">
        <v>198</v>
      </c>
      <c r="C66" s="49" t="s">
        <v>199</v>
      </c>
      <c r="D66" s="10">
        <f t="shared" si="5"/>
        <v>0</v>
      </c>
      <c r="E66" s="10">
        <v>0</v>
      </c>
      <c r="F66" s="10">
        <f t="shared" si="6"/>
        <v>0</v>
      </c>
      <c r="G66" s="10">
        <f t="shared" si="2"/>
        <v>0</v>
      </c>
      <c r="H66" s="10">
        <f t="shared" si="3"/>
        <v>7.2055310501134798E-2</v>
      </c>
      <c r="I66" s="10">
        <v>0</v>
      </c>
      <c r="J66" s="10">
        <v>4.6224191999999997E-2</v>
      </c>
      <c r="K66" s="10">
        <v>0</v>
      </c>
      <c r="L66" s="10">
        <v>2.5831118501134804E-2</v>
      </c>
      <c r="M66" s="10">
        <v>0</v>
      </c>
      <c r="N66" s="10">
        <v>0</v>
      </c>
      <c r="O66" s="10">
        <v>0</v>
      </c>
      <c r="P66" s="10">
        <v>0</v>
      </c>
      <c r="Q66" s="10">
        <f t="shared" si="9"/>
        <v>-7.2055310501134798E-2</v>
      </c>
      <c r="R66" s="10">
        <f t="shared" si="7"/>
        <v>7.2055310501134798E-2</v>
      </c>
      <c r="S66" s="41">
        <v>100</v>
      </c>
      <c r="T66" s="71" t="s">
        <v>498</v>
      </c>
    </row>
    <row r="67" spans="1:20" ht="38.25" x14ac:dyDescent="0.25">
      <c r="A67" s="26" t="s">
        <v>19</v>
      </c>
      <c r="B67" s="27" t="s">
        <v>200</v>
      </c>
      <c r="C67" s="49" t="s">
        <v>201</v>
      </c>
      <c r="D67" s="10">
        <f t="shared" si="5"/>
        <v>0</v>
      </c>
      <c r="E67" s="10">
        <v>0</v>
      </c>
      <c r="F67" s="10">
        <f t="shared" si="6"/>
        <v>0</v>
      </c>
      <c r="G67" s="10">
        <f t="shared" si="2"/>
        <v>0</v>
      </c>
      <c r="H67" s="10">
        <f t="shared" si="3"/>
        <v>0</v>
      </c>
      <c r="I67" s="10">
        <v>0</v>
      </c>
      <c r="J67" s="10">
        <v>3.1199999999999999E-3</v>
      </c>
      <c r="K67" s="10">
        <v>0</v>
      </c>
      <c r="L67" s="10">
        <v>-3.1199999999999999E-3</v>
      </c>
      <c r="M67" s="10">
        <v>0</v>
      </c>
      <c r="N67" s="10">
        <v>0</v>
      </c>
      <c r="O67" s="10">
        <v>0</v>
      </c>
      <c r="P67" s="10">
        <v>0</v>
      </c>
      <c r="Q67" s="10">
        <f t="shared" si="9"/>
        <v>0</v>
      </c>
      <c r="R67" s="10">
        <f t="shared" si="7"/>
        <v>0</v>
      </c>
      <c r="S67" s="41">
        <v>0</v>
      </c>
      <c r="T67" s="71" t="s">
        <v>498</v>
      </c>
    </row>
    <row r="68" spans="1:20" ht="25.5" x14ac:dyDescent="0.25">
      <c r="A68" s="26" t="s">
        <v>19</v>
      </c>
      <c r="B68" s="27" t="s">
        <v>202</v>
      </c>
      <c r="C68" s="49" t="s">
        <v>203</v>
      </c>
      <c r="D68" s="10">
        <f t="shared" si="5"/>
        <v>0</v>
      </c>
      <c r="E68" s="10">
        <v>0</v>
      </c>
      <c r="F68" s="10">
        <f t="shared" si="6"/>
        <v>0</v>
      </c>
      <c r="G68" s="10">
        <f t="shared" si="2"/>
        <v>0</v>
      </c>
      <c r="H68" s="10">
        <f t="shared" si="3"/>
        <v>3.4789968178192243E-2</v>
      </c>
      <c r="I68" s="10">
        <v>0</v>
      </c>
      <c r="J68" s="10">
        <v>0</v>
      </c>
      <c r="K68" s="10">
        <v>0</v>
      </c>
      <c r="L68" s="10">
        <v>1.209996817819224E-2</v>
      </c>
      <c r="M68" s="10">
        <v>0</v>
      </c>
      <c r="N68" s="10">
        <v>2.2690000000000002E-2</v>
      </c>
      <c r="O68" s="10">
        <v>0</v>
      </c>
      <c r="P68" s="10">
        <v>0</v>
      </c>
      <c r="Q68" s="10">
        <f t="shared" si="9"/>
        <v>-3.4789968178192243E-2</v>
      </c>
      <c r="R68" s="10">
        <f t="shared" si="7"/>
        <v>3.4789968178192243E-2</v>
      </c>
      <c r="S68" s="41">
        <v>100</v>
      </c>
      <c r="T68" s="71" t="s">
        <v>498</v>
      </c>
    </row>
    <row r="69" spans="1:20" ht="25.5" x14ac:dyDescent="0.25">
      <c r="A69" s="26" t="s">
        <v>19</v>
      </c>
      <c r="B69" s="27" t="s">
        <v>204</v>
      </c>
      <c r="C69" s="49" t="s">
        <v>205</v>
      </c>
      <c r="D69" s="10">
        <f t="shared" si="5"/>
        <v>0</v>
      </c>
      <c r="E69" s="10">
        <v>0</v>
      </c>
      <c r="F69" s="10">
        <f t="shared" si="6"/>
        <v>0</v>
      </c>
      <c r="G69" s="10">
        <f t="shared" si="2"/>
        <v>0</v>
      </c>
      <c r="H69" s="10">
        <f t="shared" si="3"/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f t="shared" si="9"/>
        <v>0</v>
      </c>
      <c r="R69" s="10">
        <f t="shared" si="7"/>
        <v>0</v>
      </c>
      <c r="S69" s="41">
        <v>0</v>
      </c>
      <c r="T69" s="71" t="s">
        <v>498</v>
      </c>
    </row>
    <row r="70" spans="1:20" ht="25.5" x14ac:dyDescent="0.25">
      <c r="A70" s="26" t="s">
        <v>19</v>
      </c>
      <c r="B70" s="27" t="s">
        <v>206</v>
      </c>
      <c r="C70" s="49" t="s">
        <v>207</v>
      </c>
      <c r="D70" s="10">
        <f t="shared" si="5"/>
        <v>0</v>
      </c>
      <c r="E70" s="10">
        <v>0</v>
      </c>
      <c r="F70" s="10">
        <f t="shared" si="6"/>
        <v>0</v>
      </c>
      <c r="G70" s="10">
        <f t="shared" si="2"/>
        <v>0</v>
      </c>
      <c r="H70" s="10">
        <f t="shared" si="3"/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f t="shared" si="9"/>
        <v>0</v>
      </c>
      <c r="R70" s="10">
        <f t="shared" si="7"/>
        <v>0</v>
      </c>
      <c r="S70" s="41">
        <v>0</v>
      </c>
      <c r="T70" s="71" t="s">
        <v>498</v>
      </c>
    </row>
    <row r="71" spans="1:20" ht="25.5" x14ac:dyDescent="0.25">
      <c r="A71" s="26" t="s">
        <v>19</v>
      </c>
      <c r="B71" s="27" t="s">
        <v>208</v>
      </c>
      <c r="C71" s="49" t="s">
        <v>209</v>
      </c>
      <c r="D71" s="10">
        <f t="shared" si="5"/>
        <v>0</v>
      </c>
      <c r="E71" s="10">
        <v>0</v>
      </c>
      <c r="F71" s="10">
        <f t="shared" si="6"/>
        <v>0</v>
      </c>
      <c r="G71" s="10">
        <f t="shared" si="2"/>
        <v>0</v>
      </c>
      <c r="H71" s="10">
        <f t="shared" si="3"/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f t="shared" si="9"/>
        <v>0</v>
      </c>
      <c r="R71" s="10">
        <f t="shared" si="7"/>
        <v>0</v>
      </c>
      <c r="S71" s="41">
        <v>0</v>
      </c>
      <c r="T71" s="71" t="s">
        <v>498</v>
      </c>
    </row>
    <row r="72" spans="1:20" ht="25.5" x14ac:dyDescent="0.25">
      <c r="A72" s="26" t="s">
        <v>19</v>
      </c>
      <c r="B72" s="27" t="s">
        <v>210</v>
      </c>
      <c r="C72" s="49" t="s">
        <v>211</v>
      </c>
      <c r="D72" s="10">
        <f t="shared" si="5"/>
        <v>0</v>
      </c>
      <c r="E72" s="10">
        <v>0</v>
      </c>
      <c r="F72" s="10">
        <f t="shared" si="6"/>
        <v>0</v>
      </c>
      <c r="G72" s="10">
        <f t="shared" si="2"/>
        <v>0</v>
      </c>
      <c r="H72" s="10">
        <f t="shared" si="3"/>
        <v>7.4999999999999997E-3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7.4999999999999997E-3</v>
      </c>
      <c r="O72" s="10">
        <v>0</v>
      </c>
      <c r="P72" s="10">
        <v>0</v>
      </c>
      <c r="Q72" s="10">
        <f t="shared" si="9"/>
        <v>-7.4999999999999997E-3</v>
      </c>
      <c r="R72" s="10">
        <f t="shared" si="7"/>
        <v>7.4999999999999997E-3</v>
      </c>
      <c r="S72" s="41">
        <v>100</v>
      </c>
      <c r="T72" s="71" t="s">
        <v>498</v>
      </c>
    </row>
    <row r="73" spans="1:20" ht="51" x14ac:dyDescent="0.25">
      <c r="A73" s="26" t="s">
        <v>19</v>
      </c>
      <c r="B73" s="27" t="s">
        <v>212</v>
      </c>
      <c r="C73" s="49" t="s">
        <v>213</v>
      </c>
      <c r="D73" s="10">
        <f t="shared" si="5"/>
        <v>0</v>
      </c>
      <c r="E73" s="10">
        <v>0</v>
      </c>
      <c r="F73" s="10">
        <f t="shared" si="6"/>
        <v>0</v>
      </c>
      <c r="G73" s="10">
        <f t="shared" si="2"/>
        <v>0</v>
      </c>
      <c r="H73" s="10">
        <f t="shared" si="3"/>
        <v>0</v>
      </c>
      <c r="I73" s="10">
        <v>0</v>
      </c>
      <c r="J73" s="10">
        <v>8.2141979999999989E-2</v>
      </c>
      <c r="K73" s="10">
        <v>0</v>
      </c>
      <c r="L73" s="10">
        <v>-8.2141979999999989E-2</v>
      </c>
      <c r="M73" s="10">
        <v>0</v>
      </c>
      <c r="N73" s="10">
        <v>0</v>
      </c>
      <c r="O73" s="10">
        <v>0</v>
      </c>
      <c r="P73" s="10">
        <v>0</v>
      </c>
      <c r="Q73" s="10">
        <f t="shared" si="9"/>
        <v>0</v>
      </c>
      <c r="R73" s="10">
        <f t="shared" si="7"/>
        <v>0</v>
      </c>
      <c r="S73" s="41">
        <v>0</v>
      </c>
      <c r="T73" s="71" t="s">
        <v>498</v>
      </c>
    </row>
    <row r="74" spans="1:20" ht="51" x14ac:dyDescent="0.25">
      <c r="A74" s="26" t="s">
        <v>19</v>
      </c>
      <c r="B74" s="27" t="s">
        <v>214</v>
      </c>
      <c r="C74" s="49" t="s">
        <v>215</v>
      </c>
      <c r="D74" s="10">
        <f t="shared" si="5"/>
        <v>0</v>
      </c>
      <c r="E74" s="10">
        <v>0</v>
      </c>
      <c r="F74" s="10">
        <f t="shared" si="6"/>
        <v>0</v>
      </c>
      <c r="G74" s="10">
        <f t="shared" si="2"/>
        <v>0</v>
      </c>
      <c r="H74" s="10">
        <f t="shared" si="3"/>
        <v>0.17552056246240624</v>
      </c>
      <c r="I74" s="10">
        <v>0</v>
      </c>
      <c r="J74" s="10">
        <v>0</v>
      </c>
      <c r="K74" s="10">
        <v>0</v>
      </c>
      <c r="L74" s="10">
        <v>0.13712056246240623</v>
      </c>
      <c r="M74" s="10">
        <v>0</v>
      </c>
      <c r="N74" s="10">
        <v>1.4E-3</v>
      </c>
      <c r="O74" s="10">
        <v>0</v>
      </c>
      <c r="P74" s="10">
        <v>3.6999999999999998E-2</v>
      </c>
      <c r="Q74" s="10">
        <f t="shared" si="9"/>
        <v>-0.17552056246240624</v>
      </c>
      <c r="R74" s="10">
        <f t="shared" si="7"/>
        <v>0.17552056246240624</v>
      </c>
      <c r="S74" s="41">
        <v>100</v>
      </c>
      <c r="T74" s="71" t="s">
        <v>498</v>
      </c>
    </row>
    <row r="75" spans="1:20" ht="47.25" x14ac:dyDescent="0.25">
      <c r="A75" s="28" t="s">
        <v>19</v>
      </c>
      <c r="B75" s="27" t="s">
        <v>348</v>
      </c>
      <c r="C75" s="49" t="s">
        <v>354</v>
      </c>
      <c r="D75" s="10">
        <f t="shared" si="5"/>
        <v>0</v>
      </c>
      <c r="E75" s="10">
        <v>0</v>
      </c>
      <c r="F75" s="10">
        <f t="shared" si="6"/>
        <v>0</v>
      </c>
      <c r="G75" s="10">
        <f t="shared" si="2"/>
        <v>0</v>
      </c>
      <c r="H75" s="10">
        <f t="shared" si="3"/>
        <v>8.0614682696233966E-2</v>
      </c>
      <c r="I75" s="10">
        <v>0</v>
      </c>
      <c r="J75" s="10">
        <v>7.1688779999999994E-2</v>
      </c>
      <c r="K75" s="10">
        <v>0</v>
      </c>
      <c r="L75" s="10">
        <v>-7.1688780000000007E-2</v>
      </c>
      <c r="M75" s="10">
        <v>0</v>
      </c>
      <c r="N75" s="10">
        <v>1.0614682696233974E-2</v>
      </c>
      <c r="O75" s="10">
        <v>0</v>
      </c>
      <c r="P75" s="10">
        <v>7.0000000000000007E-2</v>
      </c>
      <c r="Q75" s="10">
        <f t="shared" si="9"/>
        <v>-8.0614682696233966E-2</v>
      </c>
      <c r="R75" s="10">
        <f t="shared" si="7"/>
        <v>8.0614682696233966E-2</v>
      </c>
      <c r="S75" s="41">
        <v>100</v>
      </c>
      <c r="T75" s="71" t="s">
        <v>595</v>
      </c>
    </row>
    <row r="76" spans="1:20" ht="47.25" x14ac:dyDescent="0.25">
      <c r="A76" s="28" t="s">
        <v>19</v>
      </c>
      <c r="B76" s="27" t="s">
        <v>521</v>
      </c>
      <c r="C76" s="50" t="s">
        <v>355</v>
      </c>
      <c r="D76" s="10">
        <f t="shared" si="5"/>
        <v>0</v>
      </c>
      <c r="E76" s="10">
        <v>0</v>
      </c>
      <c r="F76" s="10">
        <f t="shared" si="6"/>
        <v>0</v>
      </c>
      <c r="G76" s="10">
        <f t="shared" si="2"/>
        <v>0</v>
      </c>
      <c r="H76" s="10">
        <f t="shared" si="3"/>
        <v>2.2547774832185483E-2</v>
      </c>
      <c r="I76" s="10">
        <v>0</v>
      </c>
      <c r="J76" s="10">
        <v>2.2588199999999999E-2</v>
      </c>
      <c r="K76" s="10">
        <v>0</v>
      </c>
      <c r="L76" s="10">
        <v>-2.2588199999999999E-2</v>
      </c>
      <c r="M76" s="10">
        <v>0</v>
      </c>
      <c r="N76" s="10">
        <v>3.647774832185484E-3</v>
      </c>
      <c r="O76" s="10">
        <v>0</v>
      </c>
      <c r="P76" s="10">
        <v>1.89E-2</v>
      </c>
      <c r="Q76" s="10">
        <f t="shared" si="9"/>
        <v>-2.2547774832185483E-2</v>
      </c>
      <c r="R76" s="10">
        <f t="shared" si="7"/>
        <v>2.2547774832185483E-2</v>
      </c>
      <c r="S76" s="41">
        <v>100</v>
      </c>
      <c r="T76" s="71" t="s">
        <v>595</v>
      </c>
    </row>
    <row r="77" spans="1:20" ht="47.25" x14ac:dyDescent="0.25">
      <c r="A77" s="28" t="s">
        <v>19</v>
      </c>
      <c r="B77" s="27" t="s">
        <v>349</v>
      </c>
      <c r="C77" s="50" t="s">
        <v>356</v>
      </c>
      <c r="D77" s="10">
        <f t="shared" si="5"/>
        <v>0</v>
      </c>
      <c r="E77" s="10">
        <v>0</v>
      </c>
      <c r="F77" s="10">
        <f t="shared" si="6"/>
        <v>0</v>
      </c>
      <c r="G77" s="10">
        <f t="shared" si="2"/>
        <v>0</v>
      </c>
      <c r="H77" s="10">
        <f t="shared" si="3"/>
        <v>1.2425565613842593E-2</v>
      </c>
      <c r="I77" s="10">
        <v>0</v>
      </c>
      <c r="J77" s="10">
        <v>3.6350291999999999E-2</v>
      </c>
      <c r="K77" s="10">
        <v>0</v>
      </c>
      <c r="L77" s="10">
        <v>-3.6350291999999999E-2</v>
      </c>
      <c r="M77" s="10">
        <v>0</v>
      </c>
      <c r="N77" s="10">
        <v>1.2425565613842593E-2</v>
      </c>
      <c r="O77" s="10">
        <v>0</v>
      </c>
      <c r="P77" s="10">
        <v>0</v>
      </c>
      <c r="Q77" s="10">
        <f t="shared" si="9"/>
        <v>-1.2425565613842593E-2</v>
      </c>
      <c r="R77" s="10">
        <f t="shared" si="7"/>
        <v>1.2425565613842593E-2</v>
      </c>
      <c r="S77" s="41">
        <v>100</v>
      </c>
      <c r="T77" s="71" t="s">
        <v>595</v>
      </c>
    </row>
    <row r="78" spans="1:20" ht="47.25" x14ac:dyDescent="0.25">
      <c r="A78" s="26" t="s">
        <v>19</v>
      </c>
      <c r="B78" s="27" t="s">
        <v>522</v>
      </c>
      <c r="C78" s="49" t="s">
        <v>357</v>
      </c>
      <c r="D78" s="10">
        <f t="shared" si="5"/>
        <v>0</v>
      </c>
      <c r="E78" s="10">
        <v>0</v>
      </c>
      <c r="F78" s="10">
        <f t="shared" si="6"/>
        <v>0</v>
      </c>
      <c r="G78" s="10">
        <f t="shared" si="2"/>
        <v>0</v>
      </c>
      <c r="H78" s="10">
        <f t="shared" si="3"/>
        <v>9.9661389047947482E-2</v>
      </c>
      <c r="I78" s="10">
        <v>0</v>
      </c>
      <c r="J78" s="10">
        <v>0.28601269200000001</v>
      </c>
      <c r="K78" s="10">
        <v>0</v>
      </c>
      <c r="L78" s="10">
        <v>-0.28601269200000001</v>
      </c>
      <c r="M78" s="10">
        <v>0</v>
      </c>
      <c r="N78" s="10">
        <v>9.9661389047947482E-2</v>
      </c>
      <c r="O78" s="10">
        <v>0</v>
      </c>
      <c r="P78" s="10">
        <v>0</v>
      </c>
      <c r="Q78" s="10">
        <f t="shared" si="9"/>
        <v>-9.9661389047947482E-2</v>
      </c>
      <c r="R78" s="10">
        <f t="shared" si="7"/>
        <v>9.9661389047947482E-2</v>
      </c>
      <c r="S78" s="41">
        <v>100</v>
      </c>
      <c r="T78" s="71" t="s">
        <v>595</v>
      </c>
    </row>
    <row r="79" spans="1:20" ht="47.25" x14ac:dyDescent="0.25">
      <c r="A79" s="26" t="s">
        <v>19</v>
      </c>
      <c r="B79" s="27" t="s">
        <v>350</v>
      </c>
      <c r="C79" s="49" t="s">
        <v>358</v>
      </c>
      <c r="D79" s="10">
        <f t="shared" si="5"/>
        <v>0</v>
      </c>
      <c r="E79" s="10">
        <v>0</v>
      </c>
      <c r="F79" s="10">
        <f t="shared" si="6"/>
        <v>0</v>
      </c>
      <c r="G79" s="10">
        <f t="shared" si="2"/>
        <v>0</v>
      </c>
      <c r="H79" s="10">
        <f t="shared" si="3"/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f t="shared" si="9"/>
        <v>0</v>
      </c>
      <c r="R79" s="10">
        <f t="shared" si="7"/>
        <v>0</v>
      </c>
      <c r="S79" s="41">
        <v>0</v>
      </c>
      <c r="T79" s="71" t="s">
        <v>595</v>
      </c>
    </row>
    <row r="80" spans="1:20" ht="47.25" x14ac:dyDescent="0.25">
      <c r="A80" s="28" t="s">
        <v>19</v>
      </c>
      <c r="B80" s="27" t="s">
        <v>351</v>
      </c>
      <c r="C80" s="50" t="s">
        <v>359</v>
      </c>
      <c r="D80" s="10">
        <f t="shared" si="5"/>
        <v>0</v>
      </c>
      <c r="E80" s="10">
        <v>0</v>
      </c>
      <c r="F80" s="10">
        <f t="shared" si="6"/>
        <v>0</v>
      </c>
      <c r="G80" s="10">
        <f t="shared" ref="G80:G143" si="10">I80+K80+M80+O80</f>
        <v>0</v>
      </c>
      <c r="H80" s="10">
        <f t="shared" si="3"/>
        <v>1.8100099772791669E-3</v>
      </c>
      <c r="I80" s="10">
        <v>0</v>
      </c>
      <c r="J80" s="10">
        <v>1.3763543999999999E-2</v>
      </c>
      <c r="K80" s="10">
        <v>0</v>
      </c>
      <c r="L80" s="10">
        <v>-1.3763543999999999E-2</v>
      </c>
      <c r="M80" s="10">
        <v>0</v>
      </c>
      <c r="N80" s="10">
        <v>1.8100099772791669E-3</v>
      </c>
      <c r="O80" s="10">
        <v>0</v>
      </c>
      <c r="P80" s="10">
        <v>0</v>
      </c>
      <c r="Q80" s="10">
        <f t="shared" si="9"/>
        <v>-1.8100099772791669E-3</v>
      </c>
      <c r="R80" s="10">
        <f t="shared" si="7"/>
        <v>1.8100099772791669E-3</v>
      </c>
      <c r="S80" s="41">
        <v>100</v>
      </c>
      <c r="T80" s="71" t="s">
        <v>595</v>
      </c>
    </row>
    <row r="81" spans="1:20" ht="47.25" x14ac:dyDescent="0.25">
      <c r="A81" s="26" t="s">
        <v>19</v>
      </c>
      <c r="B81" s="27" t="s">
        <v>352</v>
      </c>
      <c r="C81" s="49" t="s">
        <v>360</v>
      </c>
      <c r="D81" s="10">
        <f t="shared" si="5"/>
        <v>0</v>
      </c>
      <c r="E81" s="10">
        <v>0</v>
      </c>
      <c r="F81" s="10">
        <f t="shared" si="6"/>
        <v>0</v>
      </c>
      <c r="G81" s="10">
        <f t="shared" si="10"/>
        <v>0</v>
      </c>
      <c r="H81" s="10">
        <f t="shared" ref="H81:H144" si="11">J81+L81+N81+P81</f>
        <v>1.2591139990989511</v>
      </c>
      <c r="I81" s="10">
        <v>0</v>
      </c>
      <c r="J81" s="10">
        <v>2.4761760000000005E-3</v>
      </c>
      <c r="K81" s="10">
        <v>0</v>
      </c>
      <c r="L81" s="10">
        <v>-2.4761760000000005E-3</v>
      </c>
      <c r="M81" s="10">
        <v>0</v>
      </c>
      <c r="N81" s="10">
        <v>0.10227899909895105</v>
      </c>
      <c r="O81" s="10">
        <v>0</v>
      </c>
      <c r="P81" s="10">
        <v>1.1568350000000001</v>
      </c>
      <c r="Q81" s="10">
        <f t="shared" si="9"/>
        <v>-1.2591139990989511</v>
      </c>
      <c r="R81" s="10">
        <f t="shared" si="7"/>
        <v>1.2591139990989511</v>
      </c>
      <c r="S81" s="41">
        <v>100</v>
      </c>
      <c r="T81" s="71" t="s">
        <v>595</v>
      </c>
    </row>
    <row r="82" spans="1:20" ht="38.25" x14ac:dyDescent="0.25">
      <c r="A82" s="26" t="s">
        <v>19</v>
      </c>
      <c r="B82" s="27" t="s">
        <v>353</v>
      </c>
      <c r="C82" s="49" t="s">
        <v>361</v>
      </c>
      <c r="D82" s="10">
        <f t="shared" ref="D82:D145" si="12">G82</f>
        <v>0</v>
      </c>
      <c r="E82" s="10">
        <v>0</v>
      </c>
      <c r="F82" s="10">
        <f t="shared" ref="F82:F145" si="13">D82-E82</f>
        <v>0</v>
      </c>
      <c r="G82" s="10">
        <f t="shared" si="10"/>
        <v>0</v>
      </c>
      <c r="H82" s="10">
        <f t="shared" si="11"/>
        <v>1.5000000000000001E-2</v>
      </c>
      <c r="I82" s="10">
        <v>0</v>
      </c>
      <c r="J82" s="10">
        <v>2.4761760000000005E-3</v>
      </c>
      <c r="K82" s="10">
        <v>0</v>
      </c>
      <c r="L82" s="10">
        <v>-2.4761760000000005E-3</v>
      </c>
      <c r="M82" s="10">
        <v>0</v>
      </c>
      <c r="N82" s="10">
        <v>0</v>
      </c>
      <c r="O82" s="10">
        <v>0</v>
      </c>
      <c r="P82" s="10">
        <v>1.5000000000000001E-2</v>
      </c>
      <c r="Q82" s="10">
        <f t="shared" si="9"/>
        <v>-1.5000000000000001E-2</v>
      </c>
      <c r="R82" s="10">
        <f t="shared" ref="R82:R145" si="14">(J82+L82+N82+P82)-(I82+K82+M82+O82)</f>
        <v>1.5000000000000001E-2</v>
      </c>
      <c r="S82" s="41">
        <v>100</v>
      </c>
      <c r="T82" s="71" t="s">
        <v>498</v>
      </c>
    </row>
    <row r="83" spans="1:20" ht="47.25" x14ac:dyDescent="0.25">
      <c r="A83" s="26" t="s">
        <v>19</v>
      </c>
      <c r="B83" s="25" t="s">
        <v>367</v>
      </c>
      <c r="C83" s="49" t="s">
        <v>368</v>
      </c>
      <c r="D83" s="10">
        <f t="shared" si="12"/>
        <v>0</v>
      </c>
      <c r="E83" s="10">
        <v>0</v>
      </c>
      <c r="F83" s="10">
        <f t="shared" si="13"/>
        <v>0</v>
      </c>
      <c r="G83" s="10">
        <f t="shared" si="10"/>
        <v>0</v>
      </c>
      <c r="H83" s="10">
        <f t="shared" si="11"/>
        <v>1.7748740185850624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0.33087401858506255</v>
      </c>
      <c r="O83" s="10">
        <v>0</v>
      </c>
      <c r="P83" s="10">
        <v>1.444</v>
      </c>
      <c r="Q83" s="10">
        <f t="shared" si="9"/>
        <v>-1.7748740185850624</v>
      </c>
      <c r="R83" s="10">
        <f t="shared" si="14"/>
        <v>1.7748740185850624</v>
      </c>
      <c r="S83" s="41">
        <v>100</v>
      </c>
      <c r="T83" s="71" t="s">
        <v>595</v>
      </c>
    </row>
    <row r="84" spans="1:20" ht="25.5" x14ac:dyDescent="0.25">
      <c r="A84" s="26" t="s">
        <v>19</v>
      </c>
      <c r="B84" s="27" t="s">
        <v>435</v>
      </c>
      <c r="C84" s="49" t="s">
        <v>369</v>
      </c>
      <c r="D84" s="10">
        <f t="shared" si="12"/>
        <v>0</v>
      </c>
      <c r="E84" s="10">
        <v>0</v>
      </c>
      <c r="F84" s="10">
        <f t="shared" si="13"/>
        <v>0</v>
      </c>
      <c r="G84" s="10">
        <f t="shared" si="10"/>
        <v>0</v>
      </c>
      <c r="H84" s="10">
        <f t="shared" si="11"/>
        <v>6.0499840890961198E-3</v>
      </c>
      <c r="I84" s="10">
        <v>0</v>
      </c>
      <c r="J84" s="10">
        <v>0</v>
      </c>
      <c r="K84" s="10">
        <v>0</v>
      </c>
      <c r="L84" s="10">
        <v>6.0499840890961198E-3</v>
      </c>
      <c r="M84" s="10">
        <v>0</v>
      </c>
      <c r="N84" s="10">
        <v>0</v>
      </c>
      <c r="O84" s="10">
        <v>0</v>
      </c>
      <c r="P84" s="10">
        <v>0</v>
      </c>
      <c r="Q84" s="10">
        <f t="shared" si="9"/>
        <v>-6.0499840890961198E-3</v>
      </c>
      <c r="R84" s="10">
        <f t="shared" si="14"/>
        <v>6.0499840890961198E-3</v>
      </c>
      <c r="S84" s="41">
        <v>100</v>
      </c>
      <c r="T84" s="71" t="s">
        <v>498</v>
      </c>
    </row>
    <row r="85" spans="1:20" ht="38.25" x14ac:dyDescent="0.25">
      <c r="A85" s="26" t="s">
        <v>19</v>
      </c>
      <c r="B85" s="27" t="s">
        <v>370</v>
      </c>
      <c r="C85" s="49" t="s">
        <v>371</v>
      </c>
      <c r="D85" s="10">
        <f t="shared" si="12"/>
        <v>0</v>
      </c>
      <c r="E85" s="10">
        <v>0</v>
      </c>
      <c r="F85" s="10">
        <f t="shared" si="13"/>
        <v>0</v>
      </c>
      <c r="G85" s="10">
        <f t="shared" si="10"/>
        <v>0</v>
      </c>
      <c r="H85" s="10">
        <f t="shared" si="11"/>
        <v>0.17363192716287978</v>
      </c>
      <c r="I85" s="10">
        <v>0</v>
      </c>
      <c r="J85" s="10">
        <v>0</v>
      </c>
      <c r="K85" s="10">
        <v>0</v>
      </c>
      <c r="L85" s="10">
        <v>0.10403645716287982</v>
      </c>
      <c r="M85" s="10">
        <v>0</v>
      </c>
      <c r="N85" s="10">
        <v>6.7495469999999988E-2</v>
      </c>
      <c r="O85" s="10">
        <v>0</v>
      </c>
      <c r="P85" s="10">
        <v>2.0999999999999999E-3</v>
      </c>
      <c r="Q85" s="10">
        <f t="shared" si="9"/>
        <v>-0.17363192716287978</v>
      </c>
      <c r="R85" s="10">
        <f t="shared" si="14"/>
        <v>0.17363192716287978</v>
      </c>
      <c r="S85" s="41">
        <v>100</v>
      </c>
      <c r="T85" s="71" t="s">
        <v>498</v>
      </c>
    </row>
    <row r="86" spans="1:20" ht="25.5" x14ac:dyDescent="0.25">
      <c r="A86" s="26" t="s">
        <v>19</v>
      </c>
      <c r="B86" s="27" t="s">
        <v>523</v>
      </c>
      <c r="C86" s="49" t="s">
        <v>372</v>
      </c>
      <c r="D86" s="10">
        <f t="shared" si="12"/>
        <v>0</v>
      </c>
      <c r="E86" s="10">
        <v>0</v>
      </c>
      <c r="F86" s="10">
        <f t="shared" si="13"/>
        <v>0</v>
      </c>
      <c r="G86" s="10">
        <f t="shared" si="10"/>
        <v>0</v>
      </c>
      <c r="H86" s="10">
        <f t="shared" si="11"/>
        <v>0</v>
      </c>
      <c r="I86" s="10">
        <v>0</v>
      </c>
      <c r="J86" s="10">
        <v>0</v>
      </c>
      <c r="K86" s="10">
        <v>0</v>
      </c>
      <c r="L86" s="10">
        <v>0</v>
      </c>
      <c r="M86" s="10">
        <v>0</v>
      </c>
      <c r="N86" s="10">
        <v>0</v>
      </c>
      <c r="O86" s="10">
        <v>0</v>
      </c>
      <c r="P86" s="10">
        <v>0</v>
      </c>
      <c r="Q86" s="10">
        <f t="shared" si="9"/>
        <v>0</v>
      </c>
      <c r="R86" s="10">
        <f t="shared" si="14"/>
        <v>0</v>
      </c>
      <c r="S86" s="41">
        <v>0</v>
      </c>
      <c r="T86" s="71" t="s">
        <v>498</v>
      </c>
    </row>
    <row r="87" spans="1:20" ht="38.25" x14ac:dyDescent="0.25">
      <c r="A87" s="26" t="s">
        <v>19</v>
      </c>
      <c r="B87" s="27" t="s">
        <v>373</v>
      </c>
      <c r="C87" s="49" t="s">
        <v>374</v>
      </c>
      <c r="D87" s="10">
        <f t="shared" si="12"/>
        <v>0</v>
      </c>
      <c r="E87" s="10">
        <v>0</v>
      </c>
      <c r="F87" s="10">
        <f t="shared" si="13"/>
        <v>0</v>
      </c>
      <c r="G87" s="10">
        <f t="shared" si="10"/>
        <v>0</v>
      </c>
      <c r="H87" s="10">
        <f t="shared" si="11"/>
        <v>6.6670824661839254E-2</v>
      </c>
      <c r="I87" s="10">
        <v>0</v>
      </c>
      <c r="J87" s="10">
        <v>0</v>
      </c>
      <c r="K87" s="10">
        <v>0</v>
      </c>
      <c r="L87" s="10">
        <v>6.6670824661839254E-2</v>
      </c>
      <c r="M87" s="10">
        <v>0</v>
      </c>
      <c r="N87" s="10">
        <v>0</v>
      </c>
      <c r="O87" s="10">
        <v>0</v>
      </c>
      <c r="P87" s="10">
        <v>0</v>
      </c>
      <c r="Q87" s="10">
        <f t="shared" si="9"/>
        <v>-6.6670824661839254E-2</v>
      </c>
      <c r="R87" s="10">
        <f t="shared" si="14"/>
        <v>6.6670824661839254E-2</v>
      </c>
      <c r="S87" s="41">
        <v>100</v>
      </c>
      <c r="T87" s="71" t="s">
        <v>498</v>
      </c>
    </row>
    <row r="88" spans="1:20" ht="25.5" x14ac:dyDescent="0.25">
      <c r="A88" s="26" t="s">
        <v>19</v>
      </c>
      <c r="B88" s="27" t="s">
        <v>375</v>
      </c>
      <c r="C88" s="49" t="s">
        <v>376</v>
      </c>
      <c r="D88" s="10">
        <f t="shared" si="12"/>
        <v>0</v>
      </c>
      <c r="E88" s="10">
        <v>0</v>
      </c>
      <c r="F88" s="10">
        <f t="shared" si="13"/>
        <v>0</v>
      </c>
      <c r="G88" s="10">
        <f t="shared" si="10"/>
        <v>0</v>
      </c>
      <c r="H88" s="10">
        <f t="shared" si="11"/>
        <v>2.2498999999999998E-2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1.9918999999999999E-2</v>
      </c>
      <c r="O88" s="10">
        <v>0</v>
      </c>
      <c r="P88" s="10">
        <v>2.5799999999999998E-3</v>
      </c>
      <c r="Q88" s="10">
        <f t="shared" si="9"/>
        <v>-2.2498999999999998E-2</v>
      </c>
      <c r="R88" s="10">
        <f t="shared" si="14"/>
        <v>2.2498999999999998E-2</v>
      </c>
      <c r="S88" s="41">
        <v>100</v>
      </c>
      <c r="T88" s="71" t="s">
        <v>498</v>
      </c>
    </row>
    <row r="89" spans="1:20" ht="25.5" x14ac:dyDescent="0.25">
      <c r="A89" s="26" t="s">
        <v>19</v>
      </c>
      <c r="B89" s="27" t="s">
        <v>377</v>
      </c>
      <c r="C89" s="49" t="s">
        <v>378</v>
      </c>
      <c r="D89" s="10">
        <f t="shared" si="12"/>
        <v>0</v>
      </c>
      <c r="E89" s="10">
        <v>0</v>
      </c>
      <c r="F89" s="10">
        <f t="shared" si="13"/>
        <v>0</v>
      </c>
      <c r="G89" s="10">
        <f t="shared" si="10"/>
        <v>0</v>
      </c>
      <c r="H89" s="10">
        <f t="shared" si="11"/>
        <v>2.1281000000000001E-2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1.8911000000000001E-2</v>
      </c>
      <c r="O89" s="10">
        <v>0</v>
      </c>
      <c r="P89" s="10">
        <v>2.3700000000000001E-3</v>
      </c>
      <c r="Q89" s="10">
        <f t="shared" ref="Q89:Q152" si="15">F89-H89</f>
        <v>-2.1281000000000001E-2</v>
      </c>
      <c r="R89" s="10">
        <f t="shared" si="14"/>
        <v>2.1281000000000001E-2</v>
      </c>
      <c r="S89" s="41">
        <v>100</v>
      </c>
      <c r="T89" s="71" t="s">
        <v>498</v>
      </c>
    </row>
    <row r="90" spans="1:20" ht="47.25" x14ac:dyDescent="0.25">
      <c r="A90" s="26" t="s">
        <v>19</v>
      </c>
      <c r="B90" s="25" t="s">
        <v>524</v>
      </c>
      <c r="C90" s="49" t="s">
        <v>414</v>
      </c>
      <c r="D90" s="10">
        <f t="shared" si="12"/>
        <v>0</v>
      </c>
      <c r="E90" s="10">
        <v>0</v>
      </c>
      <c r="F90" s="10">
        <f t="shared" si="13"/>
        <v>0</v>
      </c>
      <c r="G90" s="10">
        <f t="shared" si="10"/>
        <v>0</v>
      </c>
      <c r="H90" s="10">
        <f t="shared" si="11"/>
        <v>0.13797218213336038</v>
      </c>
      <c r="I90" s="10">
        <v>0</v>
      </c>
      <c r="J90" s="10">
        <v>0</v>
      </c>
      <c r="K90" s="10">
        <v>0</v>
      </c>
      <c r="L90" s="10">
        <v>0</v>
      </c>
      <c r="M90" s="10">
        <v>0</v>
      </c>
      <c r="N90" s="10">
        <v>0.13797218213336038</v>
      </c>
      <c r="O90" s="10">
        <v>0</v>
      </c>
      <c r="P90" s="10">
        <v>0</v>
      </c>
      <c r="Q90" s="10">
        <f t="shared" si="15"/>
        <v>-0.13797218213336038</v>
      </c>
      <c r="R90" s="10">
        <f t="shared" si="14"/>
        <v>0.13797218213336038</v>
      </c>
      <c r="S90" s="41">
        <v>100</v>
      </c>
      <c r="T90" s="71" t="s">
        <v>595</v>
      </c>
    </row>
    <row r="91" spans="1:20" ht="47.25" x14ac:dyDescent="0.25">
      <c r="A91" s="26" t="s">
        <v>19</v>
      </c>
      <c r="B91" s="25" t="s">
        <v>415</v>
      </c>
      <c r="C91" s="49" t="s">
        <v>416</v>
      </c>
      <c r="D91" s="10">
        <f t="shared" si="12"/>
        <v>0</v>
      </c>
      <c r="E91" s="10">
        <v>0</v>
      </c>
      <c r="F91" s="10">
        <f t="shared" si="13"/>
        <v>0</v>
      </c>
      <c r="G91" s="10">
        <f t="shared" si="10"/>
        <v>0</v>
      </c>
      <c r="H91" s="10">
        <f t="shared" si="11"/>
        <v>0.13135296894589121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0.13135296894589121</v>
      </c>
      <c r="O91" s="10">
        <v>0</v>
      </c>
      <c r="P91" s="10">
        <v>0</v>
      </c>
      <c r="Q91" s="10">
        <f t="shared" si="15"/>
        <v>-0.13135296894589121</v>
      </c>
      <c r="R91" s="10">
        <f t="shared" si="14"/>
        <v>0.13135296894589121</v>
      </c>
      <c r="S91" s="41">
        <v>100</v>
      </c>
      <c r="T91" s="71" t="s">
        <v>595</v>
      </c>
    </row>
    <row r="92" spans="1:20" ht="47.25" x14ac:dyDescent="0.25">
      <c r="A92" s="26" t="s">
        <v>19</v>
      </c>
      <c r="B92" s="25" t="s">
        <v>417</v>
      </c>
      <c r="C92" s="49" t="s">
        <v>418</v>
      </c>
      <c r="D92" s="10">
        <f t="shared" si="12"/>
        <v>0</v>
      </c>
      <c r="E92" s="10">
        <v>0</v>
      </c>
      <c r="F92" s="10">
        <f t="shared" si="13"/>
        <v>0</v>
      </c>
      <c r="G92" s="10">
        <f t="shared" si="10"/>
        <v>0</v>
      </c>
      <c r="H92" s="10">
        <f t="shared" si="11"/>
        <v>2.5135298838281228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0.23911450582812296</v>
      </c>
      <c r="O92" s="10">
        <v>0</v>
      </c>
      <c r="P92" s="10">
        <v>2.274415378</v>
      </c>
      <c r="Q92" s="10">
        <f t="shared" si="15"/>
        <v>-2.5135298838281228</v>
      </c>
      <c r="R92" s="10">
        <f t="shared" si="14"/>
        <v>2.5135298838281228</v>
      </c>
      <c r="S92" s="41">
        <v>100</v>
      </c>
      <c r="T92" s="71" t="s">
        <v>595</v>
      </c>
    </row>
    <row r="93" spans="1:20" ht="25.5" x14ac:dyDescent="0.25">
      <c r="A93" s="26" t="s">
        <v>19</v>
      </c>
      <c r="B93" s="25" t="s">
        <v>525</v>
      </c>
      <c r="C93" s="49" t="s">
        <v>419</v>
      </c>
      <c r="D93" s="10">
        <f t="shared" si="12"/>
        <v>0</v>
      </c>
      <c r="E93" s="10">
        <v>0</v>
      </c>
      <c r="F93" s="10">
        <f t="shared" si="13"/>
        <v>0</v>
      </c>
      <c r="G93" s="10">
        <f t="shared" si="10"/>
        <v>0</v>
      </c>
      <c r="H93" s="10">
        <f t="shared" si="11"/>
        <v>1.4985E-2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1.4985E-2</v>
      </c>
      <c r="O93" s="10">
        <v>0</v>
      </c>
      <c r="P93" s="10">
        <v>0</v>
      </c>
      <c r="Q93" s="10">
        <f t="shared" si="15"/>
        <v>-1.4985E-2</v>
      </c>
      <c r="R93" s="10">
        <f t="shared" si="14"/>
        <v>1.4985E-2</v>
      </c>
      <c r="S93" s="41">
        <v>100</v>
      </c>
      <c r="T93" s="71" t="s">
        <v>498</v>
      </c>
    </row>
    <row r="94" spans="1:20" ht="47.25" x14ac:dyDescent="0.25">
      <c r="A94" s="24" t="s">
        <v>19</v>
      </c>
      <c r="B94" s="25" t="s">
        <v>526</v>
      </c>
      <c r="C94" s="47" t="s">
        <v>420</v>
      </c>
      <c r="D94" s="10">
        <f t="shared" si="12"/>
        <v>0</v>
      </c>
      <c r="E94" s="10">
        <v>0</v>
      </c>
      <c r="F94" s="10">
        <f t="shared" si="13"/>
        <v>0</v>
      </c>
      <c r="G94" s="10">
        <f t="shared" si="10"/>
        <v>0</v>
      </c>
      <c r="H94" s="10">
        <f t="shared" si="11"/>
        <v>9.6857106478361086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  <c r="N94" s="10">
        <v>4.4769836598361055</v>
      </c>
      <c r="O94" s="10">
        <v>0</v>
      </c>
      <c r="P94" s="10">
        <v>5.2087269880000031</v>
      </c>
      <c r="Q94" s="10">
        <f t="shared" si="15"/>
        <v>-9.6857106478361086</v>
      </c>
      <c r="R94" s="10">
        <f t="shared" si="14"/>
        <v>9.6857106478361086</v>
      </c>
      <c r="S94" s="41">
        <v>100</v>
      </c>
      <c r="T94" s="71" t="s">
        <v>595</v>
      </c>
    </row>
    <row r="95" spans="1:20" x14ac:dyDescent="0.25">
      <c r="A95" s="24" t="s">
        <v>19</v>
      </c>
      <c r="B95" s="25" t="s">
        <v>527</v>
      </c>
      <c r="C95" s="47" t="s">
        <v>432</v>
      </c>
      <c r="D95" s="10">
        <f t="shared" si="12"/>
        <v>0</v>
      </c>
      <c r="E95" s="10">
        <v>0</v>
      </c>
      <c r="F95" s="10">
        <f t="shared" si="13"/>
        <v>0</v>
      </c>
      <c r="G95" s="10">
        <f t="shared" si="10"/>
        <v>0</v>
      </c>
      <c r="H95" s="10">
        <f t="shared" si="11"/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f t="shared" si="15"/>
        <v>0</v>
      </c>
      <c r="R95" s="10">
        <f t="shared" si="14"/>
        <v>0</v>
      </c>
      <c r="S95" s="41">
        <v>0</v>
      </c>
      <c r="T95" s="71" t="s">
        <v>498</v>
      </c>
    </row>
    <row r="96" spans="1:20" ht="25.5" x14ac:dyDescent="0.25">
      <c r="A96" s="24" t="s">
        <v>19</v>
      </c>
      <c r="B96" s="25" t="s">
        <v>528</v>
      </c>
      <c r="C96" s="47" t="s">
        <v>433</v>
      </c>
      <c r="D96" s="10">
        <f t="shared" si="12"/>
        <v>0</v>
      </c>
      <c r="E96" s="10">
        <v>0</v>
      </c>
      <c r="F96" s="10">
        <f t="shared" si="13"/>
        <v>0</v>
      </c>
      <c r="G96" s="10">
        <f t="shared" si="10"/>
        <v>0</v>
      </c>
      <c r="H96" s="10">
        <f t="shared" si="11"/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0">
        <f t="shared" si="15"/>
        <v>0</v>
      </c>
      <c r="R96" s="10">
        <f t="shared" si="14"/>
        <v>0</v>
      </c>
      <c r="S96" s="41">
        <v>0</v>
      </c>
      <c r="T96" s="71" t="s">
        <v>498</v>
      </c>
    </row>
    <row r="97" spans="1:20" ht="76.5" x14ac:dyDescent="0.25">
      <c r="A97" s="24" t="s">
        <v>19</v>
      </c>
      <c r="B97" s="25" t="s">
        <v>529</v>
      </c>
      <c r="C97" s="47" t="s">
        <v>436</v>
      </c>
      <c r="D97" s="10">
        <f t="shared" si="12"/>
        <v>0</v>
      </c>
      <c r="E97" s="10">
        <v>0</v>
      </c>
      <c r="F97" s="10">
        <f t="shared" si="13"/>
        <v>0</v>
      </c>
      <c r="G97" s="10">
        <f t="shared" si="10"/>
        <v>0</v>
      </c>
      <c r="H97" s="10">
        <f t="shared" si="11"/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f t="shared" si="15"/>
        <v>0</v>
      </c>
      <c r="R97" s="10">
        <f t="shared" si="14"/>
        <v>0</v>
      </c>
      <c r="S97" s="41">
        <v>0</v>
      </c>
      <c r="T97" s="71" t="s">
        <v>498</v>
      </c>
    </row>
    <row r="98" spans="1:20" ht="25.5" x14ac:dyDescent="0.25">
      <c r="A98" s="24" t="s">
        <v>19</v>
      </c>
      <c r="B98" s="25" t="s">
        <v>530</v>
      </c>
      <c r="C98" s="47" t="s">
        <v>437</v>
      </c>
      <c r="D98" s="10">
        <f t="shared" si="12"/>
        <v>0</v>
      </c>
      <c r="E98" s="10">
        <v>0</v>
      </c>
      <c r="F98" s="10">
        <f t="shared" si="13"/>
        <v>0</v>
      </c>
      <c r="G98" s="10">
        <f t="shared" si="10"/>
        <v>0</v>
      </c>
      <c r="H98" s="10">
        <f t="shared" si="11"/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f t="shared" si="15"/>
        <v>0</v>
      </c>
      <c r="R98" s="10">
        <f t="shared" si="14"/>
        <v>0</v>
      </c>
      <c r="S98" s="41">
        <v>0</v>
      </c>
      <c r="T98" s="71" t="s">
        <v>498</v>
      </c>
    </row>
    <row r="99" spans="1:20" ht="25.5" x14ac:dyDescent="0.25">
      <c r="A99" s="24" t="s">
        <v>19</v>
      </c>
      <c r="B99" s="25" t="s">
        <v>531</v>
      </c>
      <c r="C99" s="47" t="s">
        <v>438</v>
      </c>
      <c r="D99" s="10">
        <f t="shared" si="12"/>
        <v>0</v>
      </c>
      <c r="E99" s="10">
        <v>0</v>
      </c>
      <c r="F99" s="10">
        <f t="shared" si="13"/>
        <v>0</v>
      </c>
      <c r="G99" s="10">
        <f t="shared" si="10"/>
        <v>0</v>
      </c>
      <c r="H99" s="10">
        <f t="shared" si="11"/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10">
        <v>0</v>
      </c>
      <c r="P99" s="10">
        <v>0</v>
      </c>
      <c r="Q99" s="10">
        <f t="shared" si="15"/>
        <v>0</v>
      </c>
      <c r="R99" s="10">
        <f t="shared" si="14"/>
        <v>0</v>
      </c>
      <c r="S99" s="41">
        <v>0</v>
      </c>
      <c r="T99" s="71" t="s">
        <v>498</v>
      </c>
    </row>
    <row r="100" spans="1:20" ht="25.5" x14ac:dyDescent="0.25">
      <c r="A100" s="24" t="s">
        <v>19</v>
      </c>
      <c r="B100" s="25" t="s">
        <v>532</v>
      </c>
      <c r="C100" s="47" t="s">
        <v>439</v>
      </c>
      <c r="D100" s="10">
        <f t="shared" si="12"/>
        <v>0</v>
      </c>
      <c r="E100" s="10">
        <v>0</v>
      </c>
      <c r="F100" s="10">
        <f t="shared" si="13"/>
        <v>0</v>
      </c>
      <c r="G100" s="10">
        <f t="shared" si="10"/>
        <v>0</v>
      </c>
      <c r="H100" s="10">
        <f t="shared" si="11"/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f t="shared" si="15"/>
        <v>0</v>
      </c>
      <c r="R100" s="10">
        <f t="shared" si="14"/>
        <v>0</v>
      </c>
      <c r="S100" s="41">
        <v>0</v>
      </c>
      <c r="T100" s="71" t="s">
        <v>498</v>
      </c>
    </row>
    <row r="101" spans="1:20" ht="25.5" x14ac:dyDescent="0.25">
      <c r="A101" s="24" t="s">
        <v>19</v>
      </c>
      <c r="B101" s="25" t="s">
        <v>533</v>
      </c>
      <c r="C101" s="47" t="s">
        <v>440</v>
      </c>
      <c r="D101" s="10">
        <f t="shared" si="12"/>
        <v>0</v>
      </c>
      <c r="E101" s="10">
        <v>0</v>
      </c>
      <c r="F101" s="10">
        <f t="shared" si="13"/>
        <v>0</v>
      </c>
      <c r="G101" s="10">
        <f t="shared" si="10"/>
        <v>0</v>
      </c>
      <c r="H101" s="10">
        <f t="shared" si="11"/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f t="shared" si="15"/>
        <v>0</v>
      </c>
      <c r="R101" s="10">
        <f t="shared" si="14"/>
        <v>0</v>
      </c>
      <c r="S101" s="41">
        <v>0</v>
      </c>
      <c r="T101" s="71" t="s">
        <v>498</v>
      </c>
    </row>
    <row r="102" spans="1:20" ht="25.5" x14ac:dyDescent="0.25">
      <c r="A102" s="24" t="s">
        <v>19</v>
      </c>
      <c r="B102" s="25" t="s">
        <v>534</v>
      </c>
      <c r="C102" s="47" t="s">
        <v>441</v>
      </c>
      <c r="D102" s="10">
        <f t="shared" si="12"/>
        <v>0</v>
      </c>
      <c r="E102" s="10">
        <v>0</v>
      </c>
      <c r="F102" s="10">
        <f t="shared" si="13"/>
        <v>0</v>
      </c>
      <c r="G102" s="10">
        <f t="shared" si="10"/>
        <v>0</v>
      </c>
      <c r="H102" s="10">
        <f t="shared" si="11"/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f t="shared" si="15"/>
        <v>0</v>
      </c>
      <c r="R102" s="10">
        <f t="shared" si="14"/>
        <v>0</v>
      </c>
      <c r="S102" s="41">
        <v>0</v>
      </c>
      <c r="T102" s="71" t="s">
        <v>498</v>
      </c>
    </row>
    <row r="103" spans="1:20" ht="25.5" x14ac:dyDescent="0.25">
      <c r="A103" s="24" t="s">
        <v>19</v>
      </c>
      <c r="B103" s="25" t="s">
        <v>535</v>
      </c>
      <c r="C103" s="47" t="s">
        <v>442</v>
      </c>
      <c r="D103" s="10">
        <f t="shared" si="12"/>
        <v>0</v>
      </c>
      <c r="E103" s="10">
        <v>0</v>
      </c>
      <c r="F103" s="10">
        <f t="shared" si="13"/>
        <v>0</v>
      </c>
      <c r="G103" s="10">
        <f t="shared" si="10"/>
        <v>0</v>
      </c>
      <c r="H103" s="10">
        <f t="shared" si="11"/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f t="shared" si="15"/>
        <v>0</v>
      </c>
      <c r="R103" s="10">
        <f t="shared" si="14"/>
        <v>0</v>
      </c>
      <c r="S103" s="41">
        <v>0</v>
      </c>
      <c r="T103" s="71" t="s">
        <v>498</v>
      </c>
    </row>
    <row r="104" spans="1:20" ht="47.25" x14ac:dyDescent="0.25">
      <c r="A104" s="24" t="s">
        <v>19</v>
      </c>
      <c r="B104" s="25" t="s">
        <v>443</v>
      </c>
      <c r="C104" s="47" t="s">
        <v>436</v>
      </c>
      <c r="D104" s="10">
        <f t="shared" si="12"/>
        <v>0</v>
      </c>
      <c r="E104" s="10">
        <v>0</v>
      </c>
      <c r="F104" s="10">
        <f t="shared" si="13"/>
        <v>0</v>
      </c>
      <c r="G104" s="10">
        <f t="shared" si="10"/>
        <v>0</v>
      </c>
      <c r="H104" s="10">
        <f t="shared" si="11"/>
        <v>1.9107084467026605E-2</v>
      </c>
      <c r="I104" s="10">
        <v>0</v>
      </c>
      <c r="J104" s="10">
        <v>0</v>
      </c>
      <c r="K104" s="10">
        <v>0</v>
      </c>
      <c r="L104" s="10">
        <v>0</v>
      </c>
      <c r="M104" s="10">
        <v>0</v>
      </c>
      <c r="N104" s="10">
        <v>6.2121844670266057E-3</v>
      </c>
      <c r="O104" s="10">
        <v>0</v>
      </c>
      <c r="P104" s="10">
        <v>1.2894899999999999E-2</v>
      </c>
      <c r="Q104" s="10">
        <f t="shared" si="15"/>
        <v>-1.9107084467026605E-2</v>
      </c>
      <c r="R104" s="10">
        <f t="shared" si="14"/>
        <v>1.9107084467026605E-2</v>
      </c>
      <c r="S104" s="41">
        <v>100</v>
      </c>
      <c r="T104" s="71" t="s">
        <v>595</v>
      </c>
    </row>
    <row r="105" spans="1:20" ht="25.5" x14ac:dyDescent="0.25">
      <c r="A105" s="22" t="s">
        <v>20</v>
      </c>
      <c r="B105" s="23" t="s">
        <v>68</v>
      </c>
      <c r="C105" s="46" t="s">
        <v>49</v>
      </c>
      <c r="D105" s="39">
        <f t="shared" si="12"/>
        <v>0</v>
      </c>
      <c r="E105" s="39">
        <v>0</v>
      </c>
      <c r="F105" s="39">
        <f t="shared" si="13"/>
        <v>0</v>
      </c>
      <c r="G105" s="39">
        <f t="shared" si="10"/>
        <v>0</v>
      </c>
      <c r="H105" s="39">
        <f t="shared" si="11"/>
        <v>0</v>
      </c>
      <c r="I105" s="39">
        <v>0</v>
      </c>
      <c r="J105" s="39">
        <v>0</v>
      </c>
      <c r="K105" s="39">
        <v>0</v>
      </c>
      <c r="L105" s="39">
        <v>0</v>
      </c>
      <c r="M105" s="39">
        <v>0</v>
      </c>
      <c r="N105" s="39">
        <v>0</v>
      </c>
      <c r="O105" s="39">
        <v>0</v>
      </c>
      <c r="P105" s="39">
        <v>0</v>
      </c>
      <c r="Q105" s="39">
        <f t="shared" si="15"/>
        <v>0</v>
      </c>
      <c r="R105" s="39">
        <f t="shared" si="14"/>
        <v>0</v>
      </c>
      <c r="S105" s="40">
        <v>0</v>
      </c>
      <c r="T105" s="71" t="s">
        <v>498</v>
      </c>
    </row>
    <row r="106" spans="1:20" ht="38.25" x14ac:dyDescent="0.25">
      <c r="A106" s="22" t="s">
        <v>39</v>
      </c>
      <c r="B106" s="23" t="s">
        <v>69</v>
      </c>
      <c r="C106" s="46" t="s">
        <v>49</v>
      </c>
      <c r="D106" s="39">
        <f t="shared" si="12"/>
        <v>0</v>
      </c>
      <c r="E106" s="39">
        <v>0</v>
      </c>
      <c r="F106" s="39">
        <f t="shared" si="13"/>
        <v>0</v>
      </c>
      <c r="G106" s="39">
        <f t="shared" si="10"/>
        <v>0</v>
      </c>
      <c r="H106" s="39">
        <f t="shared" si="11"/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39">
        <v>0</v>
      </c>
      <c r="O106" s="39">
        <v>0</v>
      </c>
      <c r="P106" s="39">
        <v>0</v>
      </c>
      <c r="Q106" s="39">
        <f t="shared" si="15"/>
        <v>0</v>
      </c>
      <c r="R106" s="39">
        <f t="shared" si="14"/>
        <v>0</v>
      </c>
      <c r="S106" s="40">
        <v>0</v>
      </c>
      <c r="T106" s="71" t="s">
        <v>498</v>
      </c>
    </row>
    <row r="107" spans="1:20" ht="25.5" x14ac:dyDescent="0.25">
      <c r="A107" s="22" t="s">
        <v>40</v>
      </c>
      <c r="B107" s="23" t="s">
        <v>70</v>
      </c>
      <c r="C107" s="46" t="s">
        <v>49</v>
      </c>
      <c r="D107" s="39">
        <f t="shared" si="12"/>
        <v>0</v>
      </c>
      <c r="E107" s="39">
        <v>0</v>
      </c>
      <c r="F107" s="39">
        <f t="shared" si="13"/>
        <v>0</v>
      </c>
      <c r="G107" s="39">
        <f t="shared" si="10"/>
        <v>0</v>
      </c>
      <c r="H107" s="39">
        <f t="shared" si="11"/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39">
        <v>0</v>
      </c>
      <c r="Q107" s="39">
        <f t="shared" si="15"/>
        <v>0</v>
      </c>
      <c r="R107" s="39">
        <f t="shared" si="14"/>
        <v>0</v>
      </c>
      <c r="S107" s="40">
        <v>0</v>
      </c>
      <c r="T107" s="71" t="s">
        <v>498</v>
      </c>
    </row>
    <row r="108" spans="1:20" ht="25.5" x14ac:dyDescent="0.25">
      <c r="A108" s="22" t="s">
        <v>21</v>
      </c>
      <c r="B108" s="23" t="s">
        <v>71</v>
      </c>
      <c r="C108" s="46" t="s">
        <v>49</v>
      </c>
      <c r="D108" s="39">
        <f t="shared" si="12"/>
        <v>0</v>
      </c>
      <c r="E108" s="39">
        <v>0</v>
      </c>
      <c r="F108" s="39">
        <f t="shared" si="13"/>
        <v>0</v>
      </c>
      <c r="G108" s="39">
        <f t="shared" si="10"/>
        <v>0</v>
      </c>
      <c r="H108" s="39">
        <f t="shared" si="11"/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39">
        <v>0</v>
      </c>
      <c r="P108" s="39">
        <v>0</v>
      </c>
      <c r="Q108" s="39">
        <f t="shared" si="15"/>
        <v>0</v>
      </c>
      <c r="R108" s="39">
        <f t="shared" si="14"/>
        <v>0</v>
      </c>
      <c r="S108" s="40">
        <v>0</v>
      </c>
      <c r="T108" s="71" t="s">
        <v>498</v>
      </c>
    </row>
    <row r="109" spans="1:20" ht="25.5" x14ac:dyDescent="0.25">
      <c r="A109" s="29" t="s">
        <v>72</v>
      </c>
      <c r="B109" s="30" t="s">
        <v>73</v>
      </c>
      <c r="C109" s="46" t="s">
        <v>49</v>
      </c>
      <c r="D109" s="39">
        <f t="shared" si="12"/>
        <v>0</v>
      </c>
      <c r="E109" s="39">
        <v>0</v>
      </c>
      <c r="F109" s="39">
        <f t="shared" si="13"/>
        <v>0</v>
      </c>
      <c r="G109" s="39">
        <f t="shared" si="10"/>
        <v>0</v>
      </c>
      <c r="H109" s="39">
        <f t="shared" si="11"/>
        <v>0</v>
      </c>
      <c r="I109" s="39">
        <v>0</v>
      </c>
      <c r="J109" s="39">
        <v>0</v>
      </c>
      <c r="K109" s="39">
        <v>0</v>
      </c>
      <c r="L109" s="39">
        <v>0</v>
      </c>
      <c r="M109" s="39">
        <v>0</v>
      </c>
      <c r="N109" s="39">
        <v>0</v>
      </c>
      <c r="O109" s="39">
        <v>0</v>
      </c>
      <c r="P109" s="39">
        <v>0</v>
      </c>
      <c r="Q109" s="39">
        <f t="shared" si="15"/>
        <v>0</v>
      </c>
      <c r="R109" s="39">
        <f t="shared" si="14"/>
        <v>0</v>
      </c>
      <c r="S109" s="40">
        <v>0</v>
      </c>
      <c r="T109" s="71" t="s">
        <v>498</v>
      </c>
    </row>
    <row r="110" spans="1:20" ht="51" x14ac:dyDescent="0.25">
      <c r="A110" s="29" t="s">
        <v>72</v>
      </c>
      <c r="B110" s="30" t="s">
        <v>74</v>
      </c>
      <c r="C110" s="46" t="s">
        <v>49</v>
      </c>
      <c r="D110" s="39">
        <f t="shared" si="12"/>
        <v>0</v>
      </c>
      <c r="E110" s="39">
        <v>0</v>
      </c>
      <c r="F110" s="39">
        <f t="shared" si="13"/>
        <v>0</v>
      </c>
      <c r="G110" s="39">
        <f t="shared" si="10"/>
        <v>0</v>
      </c>
      <c r="H110" s="39">
        <f t="shared" si="11"/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>
        <v>0</v>
      </c>
      <c r="Q110" s="39">
        <f t="shared" si="15"/>
        <v>0</v>
      </c>
      <c r="R110" s="39">
        <f t="shared" si="14"/>
        <v>0</v>
      </c>
      <c r="S110" s="40">
        <v>0</v>
      </c>
      <c r="T110" s="71" t="s">
        <v>498</v>
      </c>
    </row>
    <row r="111" spans="1:20" ht="51" x14ac:dyDescent="0.25">
      <c r="A111" s="29" t="s">
        <v>72</v>
      </c>
      <c r="B111" s="30" t="s">
        <v>75</v>
      </c>
      <c r="C111" s="46" t="s">
        <v>49</v>
      </c>
      <c r="D111" s="39">
        <f t="shared" si="12"/>
        <v>0</v>
      </c>
      <c r="E111" s="39">
        <v>0</v>
      </c>
      <c r="F111" s="39">
        <f t="shared" si="13"/>
        <v>0</v>
      </c>
      <c r="G111" s="39">
        <f t="shared" si="10"/>
        <v>0</v>
      </c>
      <c r="H111" s="39">
        <f t="shared" si="11"/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39">
        <v>0</v>
      </c>
      <c r="O111" s="39">
        <v>0</v>
      </c>
      <c r="P111" s="39">
        <v>0</v>
      </c>
      <c r="Q111" s="39">
        <f t="shared" si="15"/>
        <v>0</v>
      </c>
      <c r="R111" s="39">
        <f t="shared" si="14"/>
        <v>0</v>
      </c>
      <c r="S111" s="40">
        <v>0</v>
      </c>
      <c r="T111" s="71" t="s">
        <v>498</v>
      </c>
    </row>
    <row r="112" spans="1:20" ht="51" x14ac:dyDescent="0.25">
      <c r="A112" s="29" t="s">
        <v>72</v>
      </c>
      <c r="B112" s="30" t="s">
        <v>76</v>
      </c>
      <c r="C112" s="46" t="s">
        <v>49</v>
      </c>
      <c r="D112" s="39">
        <f t="shared" si="12"/>
        <v>0</v>
      </c>
      <c r="E112" s="39">
        <v>0</v>
      </c>
      <c r="F112" s="39">
        <f t="shared" si="13"/>
        <v>0</v>
      </c>
      <c r="G112" s="39">
        <f t="shared" si="10"/>
        <v>0</v>
      </c>
      <c r="H112" s="39">
        <f t="shared" si="11"/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39">
        <v>0</v>
      </c>
      <c r="O112" s="39">
        <v>0</v>
      </c>
      <c r="P112" s="39">
        <v>0</v>
      </c>
      <c r="Q112" s="39">
        <f t="shared" si="15"/>
        <v>0</v>
      </c>
      <c r="R112" s="39">
        <f t="shared" si="14"/>
        <v>0</v>
      </c>
      <c r="S112" s="40">
        <v>0</v>
      </c>
      <c r="T112" s="71" t="s">
        <v>498</v>
      </c>
    </row>
    <row r="113" spans="1:20" ht="25.5" x14ac:dyDescent="0.25">
      <c r="A113" s="29" t="s">
        <v>77</v>
      </c>
      <c r="B113" s="30" t="s">
        <v>73</v>
      </c>
      <c r="C113" s="46" t="s">
        <v>49</v>
      </c>
      <c r="D113" s="39">
        <f t="shared" si="12"/>
        <v>0</v>
      </c>
      <c r="E113" s="39">
        <v>0</v>
      </c>
      <c r="F113" s="39">
        <f t="shared" si="13"/>
        <v>0</v>
      </c>
      <c r="G113" s="39">
        <f t="shared" si="10"/>
        <v>0</v>
      </c>
      <c r="H113" s="39">
        <f t="shared" si="11"/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>
        <v>0</v>
      </c>
      <c r="Q113" s="39">
        <f t="shared" si="15"/>
        <v>0</v>
      </c>
      <c r="R113" s="39">
        <f t="shared" si="14"/>
        <v>0</v>
      </c>
      <c r="S113" s="40">
        <v>0</v>
      </c>
      <c r="T113" s="71" t="s">
        <v>498</v>
      </c>
    </row>
    <row r="114" spans="1:20" ht="51" x14ac:dyDescent="0.25">
      <c r="A114" s="29" t="s">
        <v>77</v>
      </c>
      <c r="B114" s="30" t="s">
        <v>74</v>
      </c>
      <c r="C114" s="46" t="s">
        <v>49</v>
      </c>
      <c r="D114" s="39">
        <f t="shared" si="12"/>
        <v>0</v>
      </c>
      <c r="E114" s="39">
        <v>0</v>
      </c>
      <c r="F114" s="39">
        <f t="shared" si="13"/>
        <v>0</v>
      </c>
      <c r="G114" s="39">
        <f t="shared" si="10"/>
        <v>0</v>
      </c>
      <c r="H114" s="39">
        <f t="shared" si="11"/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39">
        <v>0</v>
      </c>
      <c r="Q114" s="39">
        <f t="shared" si="15"/>
        <v>0</v>
      </c>
      <c r="R114" s="39">
        <f t="shared" si="14"/>
        <v>0</v>
      </c>
      <c r="S114" s="40">
        <v>0</v>
      </c>
      <c r="T114" s="71" t="s">
        <v>498</v>
      </c>
    </row>
    <row r="115" spans="1:20" ht="51" x14ac:dyDescent="0.25">
      <c r="A115" s="29" t="s">
        <v>77</v>
      </c>
      <c r="B115" s="30" t="s">
        <v>75</v>
      </c>
      <c r="C115" s="46" t="s">
        <v>49</v>
      </c>
      <c r="D115" s="39">
        <f t="shared" si="12"/>
        <v>0</v>
      </c>
      <c r="E115" s="39">
        <v>0</v>
      </c>
      <c r="F115" s="39">
        <f t="shared" si="13"/>
        <v>0</v>
      </c>
      <c r="G115" s="39">
        <f t="shared" si="10"/>
        <v>0</v>
      </c>
      <c r="H115" s="39">
        <f t="shared" si="11"/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39">
        <v>0</v>
      </c>
      <c r="O115" s="39">
        <v>0</v>
      </c>
      <c r="P115" s="39">
        <v>0</v>
      </c>
      <c r="Q115" s="39">
        <f t="shared" si="15"/>
        <v>0</v>
      </c>
      <c r="R115" s="39">
        <f t="shared" si="14"/>
        <v>0</v>
      </c>
      <c r="S115" s="40">
        <v>0</v>
      </c>
      <c r="T115" s="71" t="s">
        <v>498</v>
      </c>
    </row>
    <row r="116" spans="1:20" ht="51" x14ac:dyDescent="0.25">
      <c r="A116" s="29" t="s">
        <v>77</v>
      </c>
      <c r="B116" s="30" t="s">
        <v>78</v>
      </c>
      <c r="C116" s="46" t="s">
        <v>49</v>
      </c>
      <c r="D116" s="39">
        <f t="shared" si="12"/>
        <v>0</v>
      </c>
      <c r="E116" s="39">
        <v>0</v>
      </c>
      <c r="F116" s="39">
        <f t="shared" si="13"/>
        <v>0</v>
      </c>
      <c r="G116" s="39">
        <f t="shared" si="10"/>
        <v>0</v>
      </c>
      <c r="H116" s="39">
        <f t="shared" si="11"/>
        <v>0</v>
      </c>
      <c r="I116" s="39">
        <v>0</v>
      </c>
      <c r="J116" s="39">
        <v>0</v>
      </c>
      <c r="K116" s="39">
        <v>0</v>
      </c>
      <c r="L116" s="39">
        <v>0</v>
      </c>
      <c r="M116" s="39">
        <v>0</v>
      </c>
      <c r="N116" s="39">
        <v>0</v>
      </c>
      <c r="O116" s="39">
        <v>0</v>
      </c>
      <c r="P116" s="39">
        <v>0</v>
      </c>
      <c r="Q116" s="39">
        <f t="shared" si="15"/>
        <v>0</v>
      </c>
      <c r="R116" s="39">
        <f t="shared" si="14"/>
        <v>0</v>
      </c>
      <c r="S116" s="40">
        <v>0</v>
      </c>
      <c r="T116" s="71" t="s">
        <v>498</v>
      </c>
    </row>
    <row r="117" spans="1:20" ht="51" x14ac:dyDescent="0.25">
      <c r="A117" s="22" t="s">
        <v>79</v>
      </c>
      <c r="B117" s="23" t="s">
        <v>80</v>
      </c>
      <c r="C117" s="46" t="s">
        <v>49</v>
      </c>
      <c r="D117" s="39">
        <f t="shared" si="12"/>
        <v>5.0117973973009917</v>
      </c>
      <c r="E117" s="39">
        <v>0</v>
      </c>
      <c r="F117" s="39">
        <f t="shared" si="13"/>
        <v>5.0117973973009917</v>
      </c>
      <c r="G117" s="39">
        <f t="shared" si="10"/>
        <v>5.0117973973009917</v>
      </c>
      <c r="H117" s="39">
        <f t="shared" si="11"/>
        <v>1.8450853547619688</v>
      </c>
      <c r="I117" s="39">
        <f>I118+I119</f>
        <v>1.2473616133303855</v>
      </c>
      <c r="J117" s="39">
        <v>0.50715863999999999</v>
      </c>
      <c r="K117" s="39">
        <f>K118+K119</f>
        <v>1.2473616133303855</v>
      </c>
      <c r="L117" s="39">
        <v>0.52503434942519289</v>
      </c>
      <c r="M117" s="39">
        <f>M118+M119</f>
        <v>1.2473616133303855</v>
      </c>
      <c r="N117" s="39">
        <v>0.81289236533677589</v>
      </c>
      <c r="O117" s="39">
        <f>O118+O119</f>
        <v>1.2697125573098353</v>
      </c>
      <c r="P117" s="39">
        <v>0</v>
      </c>
      <c r="Q117" s="39">
        <f t="shared" si="15"/>
        <v>3.1667120425390229</v>
      </c>
      <c r="R117" s="39">
        <f t="shared" si="14"/>
        <v>-3.1667120425390229</v>
      </c>
      <c r="S117" s="40">
        <f t="shared" ref="S117:S144" si="16">(J117+L117+N117+P117)/(I117+K117+M117+O117)*100-100</f>
        <v>-63.185156771189426</v>
      </c>
      <c r="T117" s="71" t="s">
        <v>498</v>
      </c>
    </row>
    <row r="118" spans="1:20" ht="38.25" x14ac:dyDescent="0.25">
      <c r="A118" s="22" t="s">
        <v>81</v>
      </c>
      <c r="B118" s="23" t="s">
        <v>82</v>
      </c>
      <c r="C118" s="46" t="s">
        <v>49</v>
      </c>
      <c r="D118" s="39">
        <f t="shared" si="12"/>
        <v>0</v>
      </c>
      <c r="E118" s="39">
        <v>0</v>
      </c>
      <c r="F118" s="39">
        <f t="shared" si="13"/>
        <v>0</v>
      </c>
      <c r="G118" s="39">
        <f t="shared" si="10"/>
        <v>0</v>
      </c>
      <c r="H118" s="39">
        <f t="shared" si="11"/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>
        <v>0</v>
      </c>
      <c r="Q118" s="39">
        <f t="shared" si="15"/>
        <v>0</v>
      </c>
      <c r="R118" s="39">
        <f t="shared" si="14"/>
        <v>0</v>
      </c>
      <c r="S118" s="40">
        <v>0</v>
      </c>
      <c r="T118" s="71" t="s">
        <v>498</v>
      </c>
    </row>
    <row r="119" spans="1:20" ht="38.25" customHeight="1" x14ac:dyDescent="0.25">
      <c r="A119" s="22" t="s">
        <v>83</v>
      </c>
      <c r="B119" s="23" t="s">
        <v>84</v>
      </c>
      <c r="C119" s="46" t="s">
        <v>49</v>
      </c>
      <c r="D119" s="39">
        <f t="shared" si="12"/>
        <v>5.0117973973009917</v>
      </c>
      <c r="E119" s="39">
        <v>0</v>
      </c>
      <c r="F119" s="39">
        <f t="shared" si="13"/>
        <v>5.0117973973009917</v>
      </c>
      <c r="G119" s="39">
        <f t="shared" si="10"/>
        <v>5.0117973973009917</v>
      </c>
      <c r="H119" s="39">
        <f t="shared" si="11"/>
        <v>1.8450853547619688</v>
      </c>
      <c r="I119" s="39">
        <f>SUM(I120:I129)</f>
        <v>1.2473616133303855</v>
      </c>
      <c r="J119" s="39">
        <v>0.50715863999999999</v>
      </c>
      <c r="K119" s="39">
        <f>SUM(K120:K129)</f>
        <v>1.2473616133303855</v>
      </c>
      <c r="L119" s="39">
        <v>0.52503434942519289</v>
      </c>
      <c r="M119" s="39">
        <f>SUM(M120:M129)</f>
        <v>1.2473616133303855</v>
      </c>
      <c r="N119" s="39">
        <v>0.81289236533677589</v>
      </c>
      <c r="O119" s="39">
        <f>SUM(O120:O129)</f>
        <v>1.2697125573098353</v>
      </c>
      <c r="P119" s="39">
        <v>0</v>
      </c>
      <c r="Q119" s="39">
        <f t="shared" si="15"/>
        <v>3.1667120425390229</v>
      </c>
      <c r="R119" s="39">
        <f t="shared" si="14"/>
        <v>-3.1667120425390229</v>
      </c>
      <c r="S119" s="40">
        <f t="shared" si="16"/>
        <v>-63.185156771189426</v>
      </c>
      <c r="T119" s="73" t="s">
        <v>498</v>
      </c>
    </row>
    <row r="120" spans="1:20" ht="255" x14ac:dyDescent="0.25">
      <c r="A120" s="24" t="s">
        <v>83</v>
      </c>
      <c r="B120" s="25" t="s">
        <v>216</v>
      </c>
      <c r="C120" s="47" t="s">
        <v>217</v>
      </c>
      <c r="D120" s="10">
        <f t="shared" si="12"/>
        <v>3.1003769849520002</v>
      </c>
      <c r="E120" s="10">
        <v>0</v>
      </c>
      <c r="F120" s="10">
        <f t="shared" si="13"/>
        <v>3.1003769849520002</v>
      </c>
      <c r="G120" s="10">
        <f t="shared" si="10"/>
        <v>3.1003769849520002</v>
      </c>
      <c r="H120" s="10">
        <f t="shared" si="11"/>
        <v>0.8425825878178862</v>
      </c>
      <c r="I120" s="10">
        <v>0.77509424623800005</v>
      </c>
      <c r="J120" s="10">
        <v>0</v>
      </c>
      <c r="K120" s="10">
        <v>0.77509424623800005</v>
      </c>
      <c r="L120" s="10">
        <v>0.45766034740424349</v>
      </c>
      <c r="M120" s="10">
        <v>0.77509424623800005</v>
      </c>
      <c r="N120" s="10">
        <v>0.3849222404136427</v>
      </c>
      <c r="O120" s="10">
        <v>0.77509424623800005</v>
      </c>
      <c r="P120" s="10">
        <v>0</v>
      </c>
      <c r="Q120" s="10">
        <f t="shared" si="15"/>
        <v>2.2577943971341141</v>
      </c>
      <c r="R120" s="10">
        <f t="shared" si="14"/>
        <v>-2.2577943971341141</v>
      </c>
      <c r="S120" s="41">
        <f t="shared" si="16"/>
        <v>-72.823221437023705</v>
      </c>
      <c r="T120" s="74" t="s">
        <v>596</v>
      </c>
    </row>
    <row r="121" spans="1:20" ht="255" x14ac:dyDescent="0.25">
      <c r="A121" s="24" t="s">
        <v>83</v>
      </c>
      <c r="B121" s="27" t="s">
        <v>218</v>
      </c>
      <c r="C121" s="50" t="s">
        <v>219</v>
      </c>
      <c r="D121" s="10">
        <f t="shared" si="12"/>
        <v>0.91638870315743981</v>
      </c>
      <c r="E121" s="10">
        <v>0</v>
      </c>
      <c r="F121" s="10">
        <f t="shared" si="13"/>
        <v>0.91638870315743981</v>
      </c>
      <c r="G121" s="10">
        <f t="shared" si="10"/>
        <v>0.91638870315743981</v>
      </c>
      <c r="H121" s="10">
        <f t="shared" si="11"/>
        <v>0.41316088631976805</v>
      </c>
      <c r="I121" s="10">
        <v>0.22350943979449744</v>
      </c>
      <c r="J121" s="10">
        <v>3.5841732000000001E-2</v>
      </c>
      <c r="K121" s="10">
        <v>0.22350943979449744</v>
      </c>
      <c r="L121" s="10">
        <v>0.19110097304748558</v>
      </c>
      <c r="M121" s="10">
        <v>0.22350943979449758</v>
      </c>
      <c r="N121" s="10">
        <v>0.18621818127228246</v>
      </c>
      <c r="O121" s="10">
        <v>0.24586038377394731</v>
      </c>
      <c r="P121" s="10">
        <v>0</v>
      </c>
      <c r="Q121" s="10">
        <f t="shared" si="15"/>
        <v>0.50322781683767182</v>
      </c>
      <c r="R121" s="10">
        <f t="shared" si="14"/>
        <v>-0.50322781683767182</v>
      </c>
      <c r="S121" s="41">
        <f t="shared" si="16"/>
        <v>-54.914231821473571</v>
      </c>
      <c r="T121" s="74" t="s">
        <v>596</v>
      </c>
    </row>
    <row r="122" spans="1:20" ht="255" x14ac:dyDescent="0.25">
      <c r="A122" s="24" t="s">
        <v>83</v>
      </c>
      <c r="B122" s="27" t="s">
        <v>220</v>
      </c>
      <c r="C122" s="50" t="s">
        <v>221</v>
      </c>
      <c r="D122" s="10">
        <f t="shared" si="12"/>
        <v>0.99503170919155193</v>
      </c>
      <c r="E122" s="10">
        <v>0</v>
      </c>
      <c r="F122" s="10">
        <f t="shared" si="13"/>
        <v>0.99503170919155193</v>
      </c>
      <c r="G122" s="10">
        <f t="shared" si="10"/>
        <v>0.99503170919155193</v>
      </c>
      <c r="H122" s="10">
        <f t="shared" si="11"/>
        <v>0.5612658406243145</v>
      </c>
      <c r="I122" s="10">
        <v>0.24875792729788798</v>
      </c>
      <c r="J122" s="10">
        <v>1.9762907999999999E-2</v>
      </c>
      <c r="K122" s="10">
        <v>0.24875792729788798</v>
      </c>
      <c r="L122" s="10">
        <v>0.29975098897346375</v>
      </c>
      <c r="M122" s="10">
        <v>0.24875792729788798</v>
      </c>
      <c r="N122" s="10">
        <v>0.24175194365085076</v>
      </c>
      <c r="O122" s="10">
        <v>0.24875792729788798</v>
      </c>
      <c r="P122" s="10">
        <v>0</v>
      </c>
      <c r="Q122" s="10">
        <f t="shared" si="15"/>
        <v>0.43376586856723742</v>
      </c>
      <c r="R122" s="10">
        <f t="shared" si="14"/>
        <v>-0.43376586856723742</v>
      </c>
      <c r="S122" s="41">
        <f t="shared" si="16"/>
        <v>-43.593170404555806</v>
      </c>
      <c r="T122" s="74" t="s">
        <v>596</v>
      </c>
    </row>
    <row r="123" spans="1:20" x14ac:dyDescent="0.25">
      <c r="A123" s="28" t="s">
        <v>83</v>
      </c>
      <c r="B123" s="31" t="s">
        <v>536</v>
      </c>
      <c r="C123" s="51" t="s">
        <v>324</v>
      </c>
      <c r="D123" s="10">
        <f t="shared" si="12"/>
        <v>0</v>
      </c>
      <c r="E123" s="10">
        <v>0</v>
      </c>
      <c r="F123" s="10">
        <f t="shared" si="13"/>
        <v>0</v>
      </c>
      <c r="G123" s="10">
        <f t="shared" si="10"/>
        <v>0</v>
      </c>
      <c r="H123" s="10">
        <f t="shared" si="11"/>
        <v>2.8076039999999997E-2</v>
      </c>
      <c r="I123" s="10">
        <v>0</v>
      </c>
      <c r="J123" s="10">
        <v>-6.1186872000000003E-2</v>
      </c>
      <c r="K123" s="10">
        <v>0</v>
      </c>
      <c r="L123" s="10">
        <v>8.9262912E-2</v>
      </c>
      <c r="M123" s="10">
        <v>0</v>
      </c>
      <c r="N123" s="10">
        <v>0</v>
      </c>
      <c r="O123" s="10">
        <v>0</v>
      </c>
      <c r="P123" s="10">
        <v>0</v>
      </c>
      <c r="Q123" s="10">
        <f t="shared" si="15"/>
        <v>-2.8076039999999997E-2</v>
      </c>
      <c r="R123" s="10">
        <f t="shared" si="14"/>
        <v>2.8076039999999997E-2</v>
      </c>
      <c r="S123" s="41">
        <v>100</v>
      </c>
      <c r="T123" s="74" t="s">
        <v>498</v>
      </c>
    </row>
    <row r="124" spans="1:20" ht="26.25" x14ac:dyDescent="0.25">
      <c r="A124" s="28" t="s">
        <v>83</v>
      </c>
      <c r="B124" s="31" t="s">
        <v>316</v>
      </c>
      <c r="C124" s="51" t="s">
        <v>317</v>
      </c>
      <c r="D124" s="10">
        <f t="shared" si="12"/>
        <v>0</v>
      </c>
      <c r="E124" s="10">
        <v>0</v>
      </c>
      <c r="F124" s="10">
        <f t="shared" si="13"/>
        <v>0</v>
      </c>
      <c r="G124" s="10">
        <f t="shared" si="10"/>
        <v>0</v>
      </c>
      <c r="H124" s="10">
        <f t="shared" si="11"/>
        <v>0</v>
      </c>
      <c r="I124" s="10">
        <v>0</v>
      </c>
      <c r="J124" s="10">
        <v>5.0071404E-2</v>
      </c>
      <c r="K124" s="10">
        <v>0</v>
      </c>
      <c r="L124" s="10">
        <v>-5.0071404E-2</v>
      </c>
      <c r="M124" s="10">
        <v>0</v>
      </c>
      <c r="N124" s="10">
        <v>0</v>
      </c>
      <c r="O124" s="10">
        <v>0</v>
      </c>
      <c r="P124" s="10">
        <v>0</v>
      </c>
      <c r="Q124" s="10">
        <f t="shared" si="15"/>
        <v>0</v>
      </c>
      <c r="R124" s="10">
        <f t="shared" si="14"/>
        <v>0</v>
      </c>
      <c r="S124" s="41">
        <v>0</v>
      </c>
      <c r="T124" s="74" t="s">
        <v>498</v>
      </c>
    </row>
    <row r="125" spans="1:20" ht="26.25" x14ac:dyDescent="0.25">
      <c r="A125" s="28" t="s">
        <v>83</v>
      </c>
      <c r="B125" s="31" t="s">
        <v>322</v>
      </c>
      <c r="C125" s="51" t="s">
        <v>323</v>
      </c>
      <c r="D125" s="10">
        <f t="shared" si="12"/>
        <v>0</v>
      </c>
      <c r="E125" s="10">
        <v>0</v>
      </c>
      <c r="F125" s="10">
        <f t="shared" si="13"/>
        <v>0</v>
      </c>
      <c r="G125" s="10">
        <f t="shared" si="10"/>
        <v>0</v>
      </c>
      <c r="H125" s="10">
        <f t="shared" si="11"/>
        <v>0</v>
      </c>
      <c r="I125" s="10">
        <v>0</v>
      </c>
      <c r="J125" s="10">
        <v>0.23630389200000002</v>
      </c>
      <c r="K125" s="10">
        <v>0</v>
      </c>
      <c r="L125" s="10">
        <v>-0.23630389200000002</v>
      </c>
      <c r="M125" s="10">
        <v>0</v>
      </c>
      <c r="N125" s="10">
        <v>0</v>
      </c>
      <c r="O125" s="10">
        <v>0</v>
      </c>
      <c r="P125" s="10">
        <v>0</v>
      </c>
      <c r="Q125" s="10">
        <f t="shared" si="15"/>
        <v>0</v>
      </c>
      <c r="R125" s="10">
        <f t="shared" si="14"/>
        <v>0</v>
      </c>
      <c r="S125" s="41">
        <v>0</v>
      </c>
      <c r="T125" s="74" t="s">
        <v>498</v>
      </c>
    </row>
    <row r="126" spans="1:20" ht="26.25" x14ac:dyDescent="0.25">
      <c r="A126" s="28" t="s">
        <v>83</v>
      </c>
      <c r="B126" s="31" t="s">
        <v>320</v>
      </c>
      <c r="C126" s="51" t="s">
        <v>321</v>
      </c>
      <c r="D126" s="10">
        <f t="shared" si="12"/>
        <v>0</v>
      </c>
      <c r="E126" s="10">
        <v>0</v>
      </c>
      <c r="F126" s="10">
        <f t="shared" si="13"/>
        <v>0</v>
      </c>
      <c r="G126" s="10">
        <f t="shared" si="10"/>
        <v>0</v>
      </c>
      <c r="H126" s="10">
        <f t="shared" si="11"/>
        <v>0</v>
      </c>
      <c r="I126" s="10">
        <v>0</v>
      </c>
      <c r="J126" s="10">
        <v>1.5321528000000001E-2</v>
      </c>
      <c r="K126" s="10">
        <v>0</v>
      </c>
      <c r="L126" s="10">
        <v>-1.5321528000000001E-2</v>
      </c>
      <c r="M126" s="10">
        <v>0</v>
      </c>
      <c r="N126" s="10">
        <v>0</v>
      </c>
      <c r="O126" s="10">
        <v>0</v>
      </c>
      <c r="P126" s="10">
        <v>0</v>
      </c>
      <c r="Q126" s="10">
        <f t="shared" si="15"/>
        <v>0</v>
      </c>
      <c r="R126" s="10">
        <f t="shared" si="14"/>
        <v>0</v>
      </c>
      <c r="S126" s="41">
        <v>0</v>
      </c>
      <c r="T126" s="74" t="s">
        <v>498</v>
      </c>
    </row>
    <row r="127" spans="1:20" ht="26.25" x14ac:dyDescent="0.25">
      <c r="A127" s="28" t="s">
        <v>83</v>
      </c>
      <c r="B127" s="31" t="s">
        <v>318</v>
      </c>
      <c r="C127" s="51" t="s">
        <v>319</v>
      </c>
      <c r="D127" s="10">
        <f t="shared" si="12"/>
        <v>0</v>
      </c>
      <c r="E127" s="10">
        <v>0</v>
      </c>
      <c r="F127" s="10">
        <f t="shared" si="13"/>
        <v>0</v>
      </c>
      <c r="G127" s="10">
        <f t="shared" si="10"/>
        <v>0</v>
      </c>
      <c r="H127" s="10">
        <f t="shared" si="11"/>
        <v>0</v>
      </c>
      <c r="I127" s="10">
        <v>0</v>
      </c>
      <c r="J127" s="10">
        <v>0.14668537200000001</v>
      </c>
      <c r="K127" s="10">
        <v>0</v>
      </c>
      <c r="L127" s="10">
        <v>-0.14668537200000001</v>
      </c>
      <c r="M127" s="10">
        <v>0</v>
      </c>
      <c r="N127" s="10">
        <v>0</v>
      </c>
      <c r="O127" s="10">
        <v>0</v>
      </c>
      <c r="P127" s="10">
        <v>0</v>
      </c>
      <c r="Q127" s="10">
        <f t="shared" si="15"/>
        <v>0</v>
      </c>
      <c r="R127" s="10">
        <f t="shared" si="14"/>
        <v>0</v>
      </c>
      <c r="S127" s="41">
        <v>0</v>
      </c>
      <c r="T127" s="74" t="s">
        <v>498</v>
      </c>
    </row>
    <row r="128" spans="1:20" ht="26.25" x14ac:dyDescent="0.25">
      <c r="A128" s="28" t="s">
        <v>83</v>
      </c>
      <c r="B128" s="31" t="s">
        <v>537</v>
      </c>
      <c r="C128" s="51" t="s">
        <v>335</v>
      </c>
      <c r="D128" s="10">
        <f t="shared" si="12"/>
        <v>0</v>
      </c>
      <c r="E128" s="10">
        <v>0</v>
      </c>
      <c r="F128" s="10">
        <f t="shared" si="13"/>
        <v>0</v>
      </c>
      <c r="G128" s="10">
        <f t="shared" si="10"/>
        <v>0</v>
      </c>
      <c r="H128" s="10">
        <f t="shared" si="11"/>
        <v>0</v>
      </c>
      <c r="I128" s="10">
        <v>0</v>
      </c>
      <c r="J128" s="10">
        <v>2.3813376000000001E-2</v>
      </c>
      <c r="K128" s="10">
        <v>0</v>
      </c>
      <c r="L128" s="10">
        <v>-2.3813376000000001E-2</v>
      </c>
      <c r="M128" s="10">
        <v>0</v>
      </c>
      <c r="N128" s="10">
        <v>0</v>
      </c>
      <c r="O128" s="10">
        <v>0</v>
      </c>
      <c r="P128" s="10">
        <v>0</v>
      </c>
      <c r="Q128" s="10">
        <f t="shared" si="15"/>
        <v>0</v>
      </c>
      <c r="R128" s="10">
        <f t="shared" si="14"/>
        <v>0</v>
      </c>
      <c r="S128" s="41">
        <v>0</v>
      </c>
      <c r="T128" s="74" t="s">
        <v>498</v>
      </c>
    </row>
    <row r="129" spans="1:20" ht="26.25" x14ac:dyDescent="0.25">
      <c r="A129" s="28" t="s">
        <v>83</v>
      </c>
      <c r="B129" s="31" t="s">
        <v>314</v>
      </c>
      <c r="C129" s="51" t="s">
        <v>315</v>
      </c>
      <c r="D129" s="10">
        <f t="shared" si="12"/>
        <v>0</v>
      </c>
      <c r="E129" s="10">
        <v>0</v>
      </c>
      <c r="F129" s="10">
        <f t="shared" si="13"/>
        <v>0</v>
      </c>
      <c r="G129" s="10">
        <f t="shared" si="10"/>
        <v>0</v>
      </c>
      <c r="H129" s="10">
        <f t="shared" si="11"/>
        <v>0</v>
      </c>
      <c r="I129" s="10">
        <v>0</v>
      </c>
      <c r="J129" s="10">
        <v>4.0545299999999999E-2</v>
      </c>
      <c r="K129" s="10">
        <v>0</v>
      </c>
      <c r="L129" s="10">
        <v>-4.0545299999999999E-2</v>
      </c>
      <c r="M129" s="10">
        <v>0</v>
      </c>
      <c r="N129" s="10">
        <v>0</v>
      </c>
      <c r="O129" s="10">
        <v>0</v>
      </c>
      <c r="P129" s="10">
        <v>0</v>
      </c>
      <c r="Q129" s="10">
        <f t="shared" si="15"/>
        <v>0</v>
      </c>
      <c r="R129" s="10">
        <f t="shared" si="14"/>
        <v>0</v>
      </c>
      <c r="S129" s="41">
        <v>0</v>
      </c>
      <c r="T129" s="74" t="s">
        <v>498</v>
      </c>
    </row>
    <row r="130" spans="1:20" ht="25.5" x14ac:dyDescent="0.25">
      <c r="A130" s="22" t="s">
        <v>22</v>
      </c>
      <c r="B130" s="23" t="s">
        <v>85</v>
      </c>
      <c r="C130" s="46" t="s">
        <v>49</v>
      </c>
      <c r="D130" s="39">
        <f t="shared" si="12"/>
        <v>116.51854471717104</v>
      </c>
      <c r="E130" s="39">
        <v>0</v>
      </c>
      <c r="F130" s="39">
        <f t="shared" si="13"/>
        <v>116.51854471717104</v>
      </c>
      <c r="G130" s="39">
        <f t="shared" si="10"/>
        <v>116.51854471717104</v>
      </c>
      <c r="H130" s="39">
        <f t="shared" si="11"/>
        <v>94.835590647364739</v>
      </c>
      <c r="I130" s="39">
        <f>I131+I174+I220+I229</f>
        <v>9.1653974087350036</v>
      </c>
      <c r="J130" s="39">
        <v>4.471478844</v>
      </c>
      <c r="K130" s="39">
        <f>K131+K174+K220+K229</f>
        <v>35.709836679995007</v>
      </c>
      <c r="L130" s="39">
        <v>24.988565779569583</v>
      </c>
      <c r="M130" s="39">
        <f>M131+M174+M220+M229</f>
        <v>53.648894599276517</v>
      </c>
      <c r="N130" s="39">
        <v>32.754678987795145</v>
      </c>
      <c r="O130" s="39">
        <f>O131+O174+O220+O229</f>
        <v>17.994416029164505</v>
      </c>
      <c r="P130" s="39">
        <v>32.620867036000007</v>
      </c>
      <c r="Q130" s="39">
        <f t="shared" si="15"/>
        <v>21.6829540698063</v>
      </c>
      <c r="R130" s="39">
        <f t="shared" si="14"/>
        <v>-21.6829540698063</v>
      </c>
      <c r="S130" s="40">
        <f t="shared" si="16"/>
        <v>-18.60901551975094</v>
      </c>
      <c r="T130" s="75" t="s">
        <v>498</v>
      </c>
    </row>
    <row r="131" spans="1:20" ht="38.25" x14ac:dyDescent="0.25">
      <c r="A131" s="22" t="s">
        <v>23</v>
      </c>
      <c r="B131" s="23" t="s">
        <v>86</v>
      </c>
      <c r="C131" s="46" t="s">
        <v>49</v>
      </c>
      <c r="D131" s="39">
        <f t="shared" si="12"/>
        <v>26.723115567295025</v>
      </c>
      <c r="E131" s="39">
        <v>0</v>
      </c>
      <c r="F131" s="39">
        <f t="shared" si="13"/>
        <v>26.723115567295025</v>
      </c>
      <c r="G131" s="39">
        <f t="shared" si="10"/>
        <v>26.723115567295025</v>
      </c>
      <c r="H131" s="39">
        <f t="shared" si="11"/>
        <v>23.778113900041056</v>
      </c>
      <c r="I131" s="39">
        <f>I132+I143</f>
        <v>4.3501919274750049</v>
      </c>
      <c r="J131" s="39">
        <v>3.4535435999999997</v>
      </c>
      <c r="K131" s="39">
        <f>K132+K143</f>
        <v>9.0190241639550042</v>
      </c>
      <c r="L131" s="39">
        <v>4.2085191182064454</v>
      </c>
      <c r="M131" s="39">
        <f>M132+M143</f>
        <v>10.95947562914051</v>
      </c>
      <c r="N131" s="39">
        <v>16.234330499834609</v>
      </c>
      <c r="O131" s="39">
        <f>O132+O143</f>
        <v>2.3944238467245071</v>
      </c>
      <c r="P131" s="39">
        <v>-0.11827931800000008</v>
      </c>
      <c r="Q131" s="39">
        <f t="shared" si="15"/>
        <v>2.9450016672539689</v>
      </c>
      <c r="R131" s="39">
        <f t="shared" si="14"/>
        <v>-2.9450016672539689</v>
      </c>
      <c r="S131" s="40">
        <f t="shared" si="16"/>
        <v>-11.020427838355033</v>
      </c>
      <c r="T131" s="75" t="s">
        <v>498</v>
      </c>
    </row>
    <row r="132" spans="1:20" ht="25.5" x14ac:dyDescent="0.25">
      <c r="A132" s="22" t="s">
        <v>24</v>
      </c>
      <c r="B132" s="23" t="s">
        <v>87</v>
      </c>
      <c r="C132" s="46" t="s">
        <v>49</v>
      </c>
      <c r="D132" s="39">
        <f t="shared" si="12"/>
        <v>0.39250120849502396</v>
      </c>
      <c r="E132" s="39">
        <v>0</v>
      </c>
      <c r="F132" s="39">
        <f t="shared" si="13"/>
        <v>0.39250120849502396</v>
      </c>
      <c r="G132" s="39">
        <f t="shared" si="10"/>
        <v>0.39250120849502396</v>
      </c>
      <c r="H132" s="39">
        <f t="shared" si="11"/>
        <v>0.37051192799999999</v>
      </c>
      <c r="I132" s="39">
        <f>SUM(I133:I142)</f>
        <v>7.8500241699004783E-2</v>
      </c>
      <c r="J132" s="39">
        <v>0</v>
      </c>
      <c r="K132" s="39">
        <f>SUM(K133:K142)</f>
        <v>7.8500241699004783E-2</v>
      </c>
      <c r="L132" s="39">
        <v>0</v>
      </c>
      <c r="M132" s="39">
        <f>SUM(M133:M142)</f>
        <v>0.11775036254850718</v>
      </c>
      <c r="N132" s="39">
        <v>0</v>
      </c>
      <c r="O132" s="39">
        <f>SUM(O133:O142)</f>
        <v>0.11775036254850718</v>
      </c>
      <c r="P132" s="39">
        <v>0.37051192799999999</v>
      </c>
      <c r="Q132" s="39">
        <f t="shared" si="15"/>
        <v>2.1989280495023966E-2</v>
      </c>
      <c r="R132" s="39">
        <f t="shared" si="14"/>
        <v>-2.1989280495023966E-2</v>
      </c>
      <c r="S132" s="40">
        <f t="shared" si="16"/>
        <v>-5.6023472078819765</v>
      </c>
      <c r="T132" s="75" t="s">
        <v>498</v>
      </c>
    </row>
    <row r="133" spans="1:20" ht="78.75" x14ac:dyDescent="0.25">
      <c r="A133" s="24" t="s">
        <v>24</v>
      </c>
      <c r="B133" s="27" t="s">
        <v>222</v>
      </c>
      <c r="C133" s="52" t="s">
        <v>223</v>
      </c>
      <c r="D133" s="10">
        <f t="shared" si="12"/>
        <v>3.9250120849502391E-2</v>
      </c>
      <c r="E133" s="10">
        <v>0</v>
      </c>
      <c r="F133" s="10">
        <f t="shared" si="13"/>
        <v>3.9250120849502391E-2</v>
      </c>
      <c r="G133" s="10">
        <f t="shared" si="10"/>
        <v>3.9250120849502391E-2</v>
      </c>
      <c r="H133" s="10">
        <f t="shared" si="11"/>
        <v>3.5386535999999996E-2</v>
      </c>
      <c r="I133" s="10">
        <v>3.9250120849502391E-2</v>
      </c>
      <c r="J133" s="10">
        <v>0</v>
      </c>
      <c r="K133" s="10">
        <v>0</v>
      </c>
      <c r="L133" s="10">
        <v>0</v>
      </c>
      <c r="M133" s="10">
        <v>0</v>
      </c>
      <c r="N133" s="10">
        <v>0</v>
      </c>
      <c r="O133" s="10">
        <v>0</v>
      </c>
      <c r="P133" s="10">
        <v>3.5386535999999996E-2</v>
      </c>
      <c r="Q133" s="10">
        <f t="shared" si="15"/>
        <v>3.8635848495023953E-3</v>
      </c>
      <c r="R133" s="10">
        <f t="shared" si="14"/>
        <v>-3.8635848495023953E-3</v>
      </c>
      <c r="S133" s="41">
        <f t="shared" si="16"/>
        <v>-9.8434979711696258</v>
      </c>
      <c r="T133" s="75" t="s">
        <v>597</v>
      </c>
    </row>
    <row r="134" spans="1:20" ht="78.75" x14ac:dyDescent="0.25">
      <c r="A134" s="24" t="s">
        <v>24</v>
      </c>
      <c r="B134" s="27" t="s">
        <v>224</v>
      </c>
      <c r="C134" s="52" t="s">
        <v>225</v>
      </c>
      <c r="D134" s="10">
        <f t="shared" si="12"/>
        <v>3.9250120849502391E-2</v>
      </c>
      <c r="E134" s="10">
        <v>0</v>
      </c>
      <c r="F134" s="10">
        <f t="shared" si="13"/>
        <v>3.9250120849502391E-2</v>
      </c>
      <c r="G134" s="10">
        <f t="shared" si="10"/>
        <v>3.9250120849502391E-2</v>
      </c>
      <c r="H134" s="10">
        <f t="shared" si="11"/>
        <v>3.6346559999999993E-2</v>
      </c>
      <c r="I134" s="10">
        <v>3.9250120849502391E-2</v>
      </c>
      <c r="J134" s="10">
        <v>0</v>
      </c>
      <c r="K134" s="10">
        <v>0</v>
      </c>
      <c r="L134" s="10">
        <v>0</v>
      </c>
      <c r="M134" s="10">
        <v>0</v>
      </c>
      <c r="N134" s="10">
        <v>0</v>
      </c>
      <c r="O134" s="10">
        <v>0</v>
      </c>
      <c r="P134" s="10">
        <v>3.6346559999999993E-2</v>
      </c>
      <c r="Q134" s="10">
        <f t="shared" si="15"/>
        <v>2.9035608495023985E-3</v>
      </c>
      <c r="R134" s="10">
        <f t="shared" si="14"/>
        <v>-2.9035608495023985E-3</v>
      </c>
      <c r="S134" s="41">
        <f t="shared" si="16"/>
        <v>-7.3975844829512312</v>
      </c>
      <c r="T134" s="75" t="s">
        <v>597</v>
      </c>
    </row>
    <row r="135" spans="1:20" ht="78.75" x14ac:dyDescent="0.25">
      <c r="A135" s="24" t="s">
        <v>24</v>
      </c>
      <c r="B135" s="27" t="s">
        <v>226</v>
      </c>
      <c r="C135" s="52" t="s">
        <v>227</v>
      </c>
      <c r="D135" s="10">
        <f t="shared" si="12"/>
        <v>3.9250120849502391E-2</v>
      </c>
      <c r="E135" s="10">
        <v>0</v>
      </c>
      <c r="F135" s="10">
        <f t="shared" si="13"/>
        <v>3.9250120849502391E-2</v>
      </c>
      <c r="G135" s="10">
        <f t="shared" si="10"/>
        <v>3.9250120849502391E-2</v>
      </c>
      <c r="H135" s="10">
        <f t="shared" si="11"/>
        <v>3.7929864000000001E-2</v>
      </c>
      <c r="I135" s="10">
        <v>0</v>
      </c>
      <c r="J135" s="10">
        <v>0</v>
      </c>
      <c r="K135" s="10">
        <v>3.9250120849502391E-2</v>
      </c>
      <c r="L135" s="10">
        <v>0</v>
      </c>
      <c r="M135" s="10">
        <v>0</v>
      </c>
      <c r="N135" s="10">
        <v>0</v>
      </c>
      <c r="O135" s="10">
        <v>0</v>
      </c>
      <c r="P135" s="10">
        <v>3.7929864000000001E-2</v>
      </c>
      <c r="Q135" s="10">
        <f t="shared" si="15"/>
        <v>1.3202568495023909E-3</v>
      </c>
      <c r="R135" s="10">
        <f t="shared" si="14"/>
        <v>-1.3202568495023909E-3</v>
      </c>
      <c r="S135" s="41">
        <f t="shared" si="16"/>
        <v>-3.3637013617478573</v>
      </c>
      <c r="T135" s="75" t="s">
        <v>597</v>
      </c>
    </row>
    <row r="136" spans="1:20" ht="78.75" x14ac:dyDescent="0.25">
      <c r="A136" s="24" t="s">
        <v>24</v>
      </c>
      <c r="B136" s="27" t="s">
        <v>228</v>
      </c>
      <c r="C136" s="52" t="s">
        <v>229</v>
      </c>
      <c r="D136" s="10">
        <f t="shared" si="12"/>
        <v>3.9250120849502391E-2</v>
      </c>
      <c r="E136" s="10">
        <v>0</v>
      </c>
      <c r="F136" s="10">
        <f t="shared" si="13"/>
        <v>3.9250120849502391E-2</v>
      </c>
      <c r="G136" s="10">
        <f t="shared" si="10"/>
        <v>3.9250120849502391E-2</v>
      </c>
      <c r="H136" s="10">
        <f t="shared" si="11"/>
        <v>3.4794107999999997E-2</v>
      </c>
      <c r="I136" s="10">
        <v>0</v>
      </c>
      <c r="J136" s="10">
        <v>0</v>
      </c>
      <c r="K136" s="10">
        <v>3.9250120849502391E-2</v>
      </c>
      <c r="L136" s="10">
        <v>0</v>
      </c>
      <c r="M136" s="10">
        <v>0</v>
      </c>
      <c r="N136" s="10">
        <v>0</v>
      </c>
      <c r="O136" s="10">
        <v>0</v>
      </c>
      <c r="P136" s="10">
        <v>3.4794107999999997E-2</v>
      </c>
      <c r="Q136" s="10">
        <f t="shared" si="15"/>
        <v>4.4560128495023943E-3</v>
      </c>
      <c r="R136" s="10">
        <f t="shared" si="14"/>
        <v>-4.4560128495023943E-3</v>
      </c>
      <c r="S136" s="41">
        <f t="shared" si="16"/>
        <v>-11.352864024516464</v>
      </c>
      <c r="T136" s="75" t="s">
        <v>597</v>
      </c>
    </row>
    <row r="137" spans="1:20" ht="78.75" x14ac:dyDescent="0.25">
      <c r="A137" s="24" t="s">
        <v>24</v>
      </c>
      <c r="B137" s="27" t="s">
        <v>230</v>
      </c>
      <c r="C137" s="52" t="s">
        <v>231</v>
      </c>
      <c r="D137" s="10">
        <f t="shared" si="12"/>
        <v>3.9250120849502391E-2</v>
      </c>
      <c r="E137" s="10">
        <v>0</v>
      </c>
      <c r="F137" s="10">
        <f t="shared" si="13"/>
        <v>3.9250120849502391E-2</v>
      </c>
      <c r="G137" s="10">
        <f t="shared" si="10"/>
        <v>3.9250120849502391E-2</v>
      </c>
      <c r="H137" s="10">
        <f t="shared" si="11"/>
        <v>3.7448975999999995E-2</v>
      </c>
      <c r="I137" s="10">
        <v>0</v>
      </c>
      <c r="J137" s="10">
        <v>0</v>
      </c>
      <c r="K137" s="10">
        <v>0</v>
      </c>
      <c r="L137" s="10">
        <v>0</v>
      </c>
      <c r="M137" s="10">
        <v>3.9250120849502391E-2</v>
      </c>
      <c r="N137" s="10">
        <v>0</v>
      </c>
      <c r="O137" s="10">
        <v>0</v>
      </c>
      <c r="P137" s="10">
        <v>3.7448975999999995E-2</v>
      </c>
      <c r="Q137" s="10">
        <f t="shared" si="15"/>
        <v>1.8011448495023966E-3</v>
      </c>
      <c r="R137" s="10">
        <f t="shared" si="14"/>
        <v>-1.8011448495023966E-3</v>
      </c>
      <c r="S137" s="41">
        <f t="shared" si="16"/>
        <v>-4.5888899461190533</v>
      </c>
      <c r="T137" s="75" t="s">
        <v>597</v>
      </c>
    </row>
    <row r="138" spans="1:20" ht="78.75" x14ac:dyDescent="0.25">
      <c r="A138" s="24" t="s">
        <v>24</v>
      </c>
      <c r="B138" s="27" t="s">
        <v>232</v>
      </c>
      <c r="C138" s="52" t="s">
        <v>233</v>
      </c>
      <c r="D138" s="10">
        <f t="shared" si="12"/>
        <v>3.9250120849502391E-2</v>
      </c>
      <c r="E138" s="10">
        <v>0</v>
      </c>
      <c r="F138" s="10">
        <f t="shared" si="13"/>
        <v>3.9250120849502391E-2</v>
      </c>
      <c r="G138" s="10">
        <f t="shared" si="10"/>
        <v>3.9250120849502391E-2</v>
      </c>
      <c r="H138" s="10">
        <f t="shared" si="11"/>
        <v>3.6264527999999997E-2</v>
      </c>
      <c r="I138" s="10">
        <v>0</v>
      </c>
      <c r="J138" s="10">
        <v>0</v>
      </c>
      <c r="K138" s="10">
        <v>0</v>
      </c>
      <c r="L138" s="10">
        <v>0</v>
      </c>
      <c r="M138" s="10">
        <v>3.9250120849502391E-2</v>
      </c>
      <c r="N138" s="10">
        <v>0</v>
      </c>
      <c r="O138" s="10">
        <v>0</v>
      </c>
      <c r="P138" s="10">
        <v>3.6264527999999997E-2</v>
      </c>
      <c r="Q138" s="10">
        <f t="shared" si="15"/>
        <v>2.9855928495023942E-3</v>
      </c>
      <c r="R138" s="10">
        <f t="shared" si="14"/>
        <v>-2.9855928495023942E-3</v>
      </c>
      <c r="S138" s="41">
        <f t="shared" si="16"/>
        <v>-7.6065825655674217</v>
      </c>
      <c r="T138" s="75" t="s">
        <v>597</v>
      </c>
    </row>
    <row r="139" spans="1:20" x14ac:dyDescent="0.25">
      <c r="A139" s="24" t="s">
        <v>24</v>
      </c>
      <c r="B139" s="27" t="s">
        <v>234</v>
      </c>
      <c r="C139" s="52" t="s">
        <v>235</v>
      </c>
      <c r="D139" s="10">
        <f t="shared" si="12"/>
        <v>3.9250120849502391E-2</v>
      </c>
      <c r="E139" s="10">
        <v>0</v>
      </c>
      <c r="F139" s="10">
        <f t="shared" si="13"/>
        <v>3.9250120849502391E-2</v>
      </c>
      <c r="G139" s="10">
        <f t="shared" si="10"/>
        <v>3.9250120849502391E-2</v>
      </c>
      <c r="H139" s="10">
        <f t="shared" si="11"/>
        <v>3.9248124000000002E-2</v>
      </c>
      <c r="I139" s="10">
        <v>0</v>
      </c>
      <c r="J139" s="10">
        <v>0</v>
      </c>
      <c r="K139" s="10">
        <v>0</v>
      </c>
      <c r="L139" s="10">
        <v>0</v>
      </c>
      <c r="M139" s="10">
        <v>3.9250120849502391E-2</v>
      </c>
      <c r="N139" s="10">
        <v>0</v>
      </c>
      <c r="O139" s="10">
        <v>0</v>
      </c>
      <c r="P139" s="10">
        <v>3.9248124000000002E-2</v>
      </c>
      <c r="Q139" s="10">
        <f t="shared" si="15"/>
        <v>1.9968495023892086E-6</v>
      </c>
      <c r="R139" s="10">
        <f t="shared" si="14"/>
        <v>-1.9968495023892086E-6</v>
      </c>
      <c r="S139" s="41">
        <f t="shared" si="16"/>
        <v>-5.0874989915143942E-3</v>
      </c>
      <c r="T139" s="75" t="s">
        <v>598</v>
      </c>
    </row>
    <row r="140" spans="1:20" ht="78.75" x14ac:dyDescent="0.25">
      <c r="A140" s="24" t="s">
        <v>24</v>
      </c>
      <c r="B140" s="27" t="s">
        <v>236</v>
      </c>
      <c r="C140" s="52" t="s">
        <v>237</v>
      </c>
      <c r="D140" s="10">
        <f t="shared" si="12"/>
        <v>3.9250120849502391E-2</v>
      </c>
      <c r="E140" s="10">
        <v>0</v>
      </c>
      <c r="F140" s="10">
        <f t="shared" si="13"/>
        <v>3.9250120849502391E-2</v>
      </c>
      <c r="G140" s="10">
        <f t="shared" si="10"/>
        <v>3.9250120849502391E-2</v>
      </c>
      <c r="H140" s="10">
        <f t="shared" si="11"/>
        <v>3.9224111999999992E-2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3.9250120849502391E-2</v>
      </c>
      <c r="P140" s="10">
        <v>3.9224111999999992E-2</v>
      </c>
      <c r="Q140" s="10">
        <f t="shared" si="15"/>
        <v>2.6008849502399956E-5</v>
      </c>
      <c r="R140" s="10">
        <f t="shared" si="14"/>
        <v>-2.6008849502399956E-5</v>
      </c>
      <c r="S140" s="41">
        <f t="shared" si="16"/>
        <v>-6.6264380693567659E-2</v>
      </c>
      <c r="T140" s="75" t="s">
        <v>597</v>
      </c>
    </row>
    <row r="141" spans="1:20" ht="78.75" x14ac:dyDescent="0.25">
      <c r="A141" s="24" t="s">
        <v>24</v>
      </c>
      <c r="B141" s="27" t="s">
        <v>238</v>
      </c>
      <c r="C141" s="52" t="s">
        <v>239</v>
      </c>
      <c r="D141" s="10">
        <f t="shared" si="12"/>
        <v>3.9250120849502391E-2</v>
      </c>
      <c r="E141" s="10">
        <v>0</v>
      </c>
      <c r="F141" s="10">
        <f t="shared" si="13"/>
        <v>3.9250120849502391E-2</v>
      </c>
      <c r="G141" s="10">
        <f t="shared" si="10"/>
        <v>3.9250120849502391E-2</v>
      </c>
      <c r="H141" s="10">
        <f t="shared" si="11"/>
        <v>3.9586667999999998E-2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3.9250120849502391E-2</v>
      </c>
      <c r="P141" s="10">
        <v>3.9586667999999998E-2</v>
      </c>
      <c r="Q141" s="10">
        <f t="shared" si="15"/>
        <v>-3.3654715049760697E-4</v>
      </c>
      <c r="R141" s="10">
        <f t="shared" si="14"/>
        <v>3.3654715049760697E-4</v>
      </c>
      <c r="S141" s="41">
        <f t="shared" si="16"/>
        <v>0.85744232938299092</v>
      </c>
      <c r="T141" s="75" t="s">
        <v>599</v>
      </c>
    </row>
    <row r="142" spans="1:20" ht="78.75" x14ac:dyDescent="0.25">
      <c r="A142" s="24" t="s">
        <v>24</v>
      </c>
      <c r="B142" s="27" t="s">
        <v>240</v>
      </c>
      <c r="C142" s="52" t="s">
        <v>241</v>
      </c>
      <c r="D142" s="10">
        <f t="shared" si="12"/>
        <v>3.9250120849502391E-2</v>
      </c>
      <c r="E142" s="10">
        <v>0</v>
      </c>
      <c r="F142" s="10">
        <f t="shared" si="13"/>
        <v>3.9250120849502391E-2</v>
      </c>
      <c r="G142" s="10">
        <f t="shared" si="10"/>
        <v>3.9250120849502391E-2</v>
      </c>
      <c r="H142" s="10">
        <f t="shared" si="11"/>
        <v>3.4282451999999998E-2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3.9250120849502391E-2</v>
      </c>
      <c r="P142" s="10">
        <v>3.4282451999999998E-2</v>
      </c>
      <c r="Q142" s="10">
        <f t="shared" si="15"/>
        <v>4.9676688495023935E-3</v>
      </c>
      <c r="R142" s="10">
        <f t="shared" si="14"/>
        <v>-4.9676688495023935E-3</v>
      </c>
      <c r="S142" s="41">
        <f t="shared" si="16"/>
        <v>-12.656442176445864</v>
      </c>
      <c r="T142" s="75" t="s">
        <v>597</v>
      </c>
    </row>
    <row r="143" spans="1:20" ht="25.5" x14ac:dyDescent="0.25">
      <c r="A143" s="22" t="s">
        <v>25</v>
      </c>
      <c r="B143" s="23" t="s">
        <v>88</v>
      </c>
      <c r="C143" s="46" t="s">
        <v>49</v>
      </c>
      <c r="D143" s="39">
        <f t="shared" si="12"/>
        <v>26.330614358800005</v>
      </c>
      <c r="E143" s="39">
        <v>0</v>
      </c>
      <c r="F143" s="39">
        <f t="shared" si="13"/>
        <v>26.330614358800005</v>
      </c>
      <c r="G143" s="39">
        <f t="shared" si="10"/>
        <v>26.330614358800005</v>
      </c>
      <c r="H143" s="39">
        <f t="shared" si="11"/>
        <v>23.407601972041054</v>
      </c>
      <c r="I143" s="39">
        <f>SUM(I144:I173)</f>
        <v>4.2716916857760001</v>
      </c>
      <c r="J143" s="39">
        <v>3.4535435999999997</v>
      </c>
      <c r="K143" s="39">
        <f>SUM(K144:K173)</f>
        <v>8.9405239222560002</v>
      </c>
      <c r="L143" s="39">
        <v>4.2085191182064454</v>
      </c>
      <c r="M143" s="39">
        <f>SUM(M144:M173)</f>
        <v>10.841725266592002</v>
      </c>
      <c r="N143" s="39">
        <v>16.234330499834609</v>
      </c>
      <c r="O143" s="39">
        <f>SUM(O144:O173)</f>
        <v>2.2766734841759999</v>
      </c>
      <c r="P143" s="39">
        <v>-0.48879124600000007</v>
      </c>
      <c r="Q143" s="39">
        <f t="shared" si="15"/>
        <v>2.9230123867589519</v>
      </c>
      <c r="R143" s="39">
        <f t="shared" si="14"/>
        <v>-2.9230123867589519</v>
      </c>
      <c r="S143" s="40">
        <f t="shared" si="16"/>
        <v>-11.10119326092385</v>
      </c>
      <c r="T143" s="75" t="s">
        <v>498</v>
      </c>
    </row>
    <row r="144" spans="1:20" ht="78.75" x14ac:dyDescent="0.25">
      <c r="A144" s="24" t="s">
        <v>25</v>
      </c>
      <c r="B144" s="25" t="s">
        <v>242</v>
      </c>
      <c r="C144" s="47" t="s">
        <v>243</v>
      </c>
      <c r="D144" s="10">
        <f t="shared" si="12"/>
        <v>1.3120000000000005</v>
      </c>
      <c r="E144" s="10">
        <v>0</v>
      </c>
      <c r="F144" s="10">
        <f t="shared" si="13"/>
        <v>1.3120000000000005</v>
      </c>
      <c r="G144" s="10">
        <f t="shared" ref="G144:G207" si="17">I144+K144+M144+O144</f>
        <v>1.3120000000000005</v>
      </c>
      <c r="H144" s="10">
        <f t="shared" si="11"/>
        <v>1.5007150728814416</v>
      </c>
      <c r="I144" s="10">
        <v>9.6000000000000002E-2</v>
      </c>
      <c r="J144" s="10">
        <v>9.6000000000000002E-2</v>
      </c>
      <c r="K144" s="10">
        <v>0</v>
      </c>
      <c r="L144" s="10">
        <v>0.35898017688144152</v>
      </c>
      <c r="M144" s="10">
        <v>1.2160000000000004</v>
      </c>
      <c r="N144" s="10">
        <v>0.91761548999999998</v>
      </c>
      <c r="O144" s="10">
        <v>0</v>
      </c>
      <c r="P144" s="10">
        <v>0.12811940599999999</v>
      </c>
      <c r="Q144" s="10">
        <f t="shared" si="15"/>
        <v>-0.18871507288144107</v>
      </c>
      <c r="R144" s="10">
        <f t="shared" si="14"/>
        <v>0.18871507288144107</v>
      </c>
      <c r="S144" s="41">
        <f t="shared" si="16"/>
        <v>14.383770798890325</v>
      </c>
      <c r="T144" s="75" t="s">
        <v>599</v>
      </c>
    </row>
    <row r="145" spans="1:20" ht="47.25" x14ac:dyDescent="0.25">
      <c r="A145" s="24" t="s">
        <v>25</v>
      </c>
      <c r="B145" s="25" t="s">
        <v>444</v>
      </c>
      <c r="C145" s="47" t="s">
        <v>445</v>
      </c>
      <c r="D145" s="10">
        <f t="shared" si="12"/>
        <v>0</v>
      </c>
      <c r="E145" s="10">
        <v>0</v>
      </c>
      <c r="F145" s="10">
        <f t="shared" si="13"/>
        <v>0</v>
      </c>
      <c r="G145" s="10">
        <f t="shared" si="17"/>
        <v>0</v>
      </c>
      <c r="H145" s="10">
        <f t="shared" ref="H145:H208" si="18">J145+L145+N145+P145</f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10">
        <v>0</v>
      </c>
      <c r="O145" s="10">
        <v>0</v>
      </c>
      <c r="P145" s="10">
        <v>0</v>
      </c>
      <c r="Q145" s="10">
        <f t="shared" si="15"/>
        <v>0</v>
      </c>
      <c r="R145" s="10">
        <f t="shared" si="14"/>
        <v>0</v>
      </c>
      <c r="S145" s="41">
        <v>0</v>
      </c>
      <c r="T145" s="75" t="s">
        <v>600</v>
      </c>
    </row>
    <row r="146" spans="1:20" ht="47.25" x14ac:dyDescent="0.25">
      <c r="A146" s="24" t="s">
        <v>25</v>
      </c>
      <c r="B146" s="25" t="s">
        <v>446</v>
      </c>
      <c r="C146" s="47" t="s">
        <v>447</v>
      </c>
      <c r="D146" s="10">
        <f t="shared" ref="D146:D209" si="19">G146</f>
        <v>0</v>
      </c>
      <c r="E146" s="10">
        <v>0</v>
      </c>
      <c r="F146" s="10">
        <f t="shared" ref="F146:F209" si="20">D146-E146</f>
        <v>0</v>
      </c>
      <c r="G146" s="10">
        <f t="shared" si="17"/>
        <v>0</v>
      </c>
      <c r="H146" s="10">
        <f t="shared" si="18"/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0</v>
      </c>
      <c r="N146" s="10">
        <v>0</v>
      </c>
      <c r="O146" s="10">
        <v>0</v>
      </c>
      <c r="P146" s="10">
        <v>0</v>
      </c>
      <c r="Q146" s="10">
        <f t="shared" si="15"/>
        <v>0</v>
      </c>
      <c r="R146" s="10">
        <f t="shared" ref="R146:R209" si="21">(J146+L146+N146+P146)-(I146+K146+M146+O146)</f>
        <v>0</v>
      </c>
      <c r="S146" s="41">
        <v>0</v>
      </c>
      <c r="T146" s="75" t="s">
        <v>600</v>
      </c>
    </row>
    <row r="147" spans="1:20" ht="47.25" x14ac:dyDescent="0.25">
      <c r="A147" s="24" t="s">
        <v>25</v>
      </c>
      <c r="B147" s="25" t="s">
        <v>448</v>
      </c>
      <c r="C147" s="47" t="s">
        <v>449</v>
      </c>
      <c r="D147" s="10">
        <f t="shared" si="19"/>
        <v>0</v>
      </c>
      <c r="E147" s="10">
        <v>0</v>
      </c>
      <c r="F147" s="10">
        <f t="shared" si="20"/>
        <v>0</v>
      </c>
      <c r="G147" s="10">
        <f t="shared" si="17"/>
        <v>0</v>
      </c>
      <c r="H147" s="10">
        <f t="shared" si="18"/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10">
        <v>0</v>
      </c>
      <c r="O147" s="10">
        <v>0</v>
      </c>
      <c r="P147" s="10">
        <v>0</v>
      </c>
      <c r="Q147" s="10">
        <f t="shared" si="15"/>
        <v>0</v>
      </c>
      <c r="R147" s="10">
        <f t="shared" si="21"/>
        <v>0</v>
      </c>
      <c r="S147" s="41">
        <v>0</v>
      </c>
      <c r="T147" s="75" t="s">
        <v>600</v>
      </c>
    </row>
    <row r="148" spans="1:20" ht="47.25" x14ac:dyDescent="0.25">
      <c r="A148" s="24" t="s">
        <v>25</v>
      </c>
      <c r="B148" s="25" t="s">
        <v>450</v>
      </c>
      <c r="C148" s="47" t="s">
        <v>451</v>
      </c>
      <c r="D148" s="10">
        <f t="shared" si="19"/>
        <v>0</v>
      </c>
      <c r="E148" s="10">
        <v>0</v>
      </c>
      <c r="F148" s="10">
        <f t="shared" si="20"/>
        <v>0</v>
      </c>
      <c r="G148" s="10">
        <f t="shared" si="17"/>
        <v>0</v>
      </c>
      <c r="H148" s="10">
        <f t="shared" si="18"/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0">
        <v>0</v>
      </c>
      <c r="Q148" s="10">
        <f t="shared" si="15"/>
        <v>0</v>
      </c>
      <c r="R148" s="10">
        <f t="shared" si="21"/>
        <v>0</v>
      </c>
      <c r="S148" s="41">
        <v>0</v>
      </c>
      <c r="T148" s="75" t="s">
        <v>600</v>
      </c>
    </row>
    <row r="149" spans="1:20" ht="78.75" x14ac:dyDescent="0.25">
      <c r="A149" s="32" t="s">
        <v>25</v>
      </c>
      <c r="B149" s="27" t="s">
        <v>538</v>
      </c>
      <c r="C149" s="52" t="s">
        <v>244</v>
      </c>
      <c r="D149" s="10">
        <f t="shared" si="19"/>
        <v>0.23910654182399999</v>
      </c>
      <c r="E149" s="10">
        <v>0</v>
      </c>
      <c r="F149" s="10">
        <f t="shared" si="20"/>
        <v>0.23910654182399999</v>
      </c>
      <c r="G149" s="10">
        <f t="shared" si="17"/>
        <v>0.23910654182399999</v>
      </c>
      <c r="H149" s="10">
        <f t="shared" si="18"/>
        <v>0.19906311128556289</v>
      </c>
      <c r="I149" s="10">
        <v>0</v>
      </c>
      <c r="J149" s="10">
        <v>0</v>
      </c>
      <c r="K149" s="10">
        <v>0.23910654182399999</v>
      </c>
      <c r="L149" s="10">
        <v>5.9789751285562909E-2</v>
      </c>
      <c r="M149" s="10">
        <v>0</v>
      </c>
      <c r="N149" s="10">
        <v>0.13927335999999998</v>
      </c>
      <c r="O149" s="10">
        <v>0</v>
      </c>
      <c r="P149" s="10">
        <v>0</v>
      </c>
      <c r="Q149" s="10">
        <f t="shared" si="15"/>
        <v>4.0043430538437091E-2</v>
      </c>
      <c r="R149" s="10">
        <f t="shared" si="21"/>
        <v>-4.0043430538437091E-2</v>
      </c>
      <c r="S149" s="41">
        <f t="shared" ref="S149:S196" si="22">(J149+L149+N149+P149)/(I149+K149+M149+O149)*100-100</f>
        <v>-16.747107892979358</v>
      </c>
      <c r="T149" s="75" t="s">
        <v>597</v>
      </c>
    </row>
    <row r="150" spans="1:20" ht="78.75" x14ac:dyDescent="0.25">
      <c r="A150" s="32" t="s">
        <v>25</v>
      </c>
      <c r="B150" s="27" t="s">
        <v>539</v>
      </c>
      <c r="C150" s="52" t="s">
        <v>245</v>
      </c>
      <c r="D150" s="10">
        <f t="shared" si="19"/>
        <v>0.29888317727999997</v>
      </c>
      <c r="E150" s="10">
        <v>0</v>
      </c>
      <c r="F150" s="10">
        <f t="shared" si="20"/>
        <v>0.29888317727999997</v>
      </c>
      <c r="G150" s="10">
        <f t="shared" si="17"/>
        <v>0.29888317727999997</v>
      </c>
      <c r="H150" s="10">
        <f t="shared" si="18"/>
        <v>0.25064296910695372</v>
      </c>
      <c r="I150" s="10">
        <v>0</v>
      </c>
      <c r="J150" s="10">
        <v>0</v>
      </c>
      <c r="K150" s="10">
        <v>0.29888317727999997</v>
      </c>
      <c r="L150" s="10">
        <v>7.473718910695365E-2</v>
      </c>
      <c r="M150" s="10">
        <v>0</v>
      </c>
      <c r="N150" s="10">
        <v>0.17590578000000004</v>
      </c>
      <c r="O150" s="10">
        <v>0</v>
      </c>
      <c r="P150" s="10">
        <v>0</v>
      </c>
      <c r="Q150" s="10">
        <f t="shared" si="15"/>
        <v>4.8240208173046251E-2</v>
      </c>
      <c r="R150" s="10">
        <f t="shared" si="21"/>
        <v>-4.8240208173046251E-2</v>
      </c>
      <c r="S150" s="41">
        <f t="shared" si="22"/>
        <v>-16.140155030490007</v>
      </c>
      <c r="T150" s="75" t="s">
        <v>597</v>
      </c>
    </row>
    <row r="151" spans="1:20" ht="78.75" x14ac:dyDescent="0.25">
      <c r="A151" s="32" t="s">
        <v>25</v>
      </c>
      <c r="B151" s="27" t="s">
        <v>540</v>
      </c>
      <c r="C151" s="52" t="s">
        <v>246</v>
      </c>
      <c r="D151" s="10">
        <f t="shared" si="19"/>
        <v>0.29888317727999997</v>
      </c>
      <c r="E151" s="10">
        <v>0</v>
      </c>
      <c r="F151" s="10">
        <f t="shared" si="20"/>
        <v>0.29888317727999997</v>
      </c>
      <c r="G151" s="10">
        <f t="shared" si="17"/>
        <v>0.29888317727999997</v>
      </c>
      <c r="H151" s="10">
        <f t="shared" si="18"/>
        <v>0.23454530459314923</v>
      </c>
      <c r="I151" s="10">
        <v>0</v>
      </c>
      <c r="J151" s="10">
        <v>0</v>
      </c>
      <c r="K151" s="10">
        <v>0</v>
      </c>
      <c r="L151" s="10">
        <v>7.473718910695365E-2</v>
      </c>
      <c r="M151" s="10">
        <v>0.29888317727999997</v>
      </c>
      <c r="N151" s="10">
        <v>0.25143542748619557</v>
      </c>
      <c r="O151" s="10">
        <v>0</v>
      </c>
      <c r="P151" s="10">
        <v>-9.1627311999999989E-2</v>
      </c>
      <c r="Q151" s="10">
        <f t="shared" si="15"/>
        <v>6.4337872686850733E-2</v>
      </c>
      <c r="R151" s="10">
        <f t="shared" si="21"/>
        <v>-6.4337872686850733E-2</v>
      </c>
      <c r="S151" s="41">
        <f t="shared" si="22"/>
        <v>-21.526093663872444</v>
      </c>
      <c r="T151" s="75" t="s">
        <v>597</v>
      </c>
    </row>
    <row r="152" spans="1:20" ht="78.75" x14ac:dyDescent="0.25">
      <c r="A152" s="32" t="s">
        <v>25</v>
      </c>
      <c r="B152" s="27" t="s">
        <v>541</v>
      </c>
      <c r="C152" s="52" t="s">
        <v>247</v>
      </c>
      <c r="D152" s="10">
        <f t="shared" si="19"/>
        <v>0.29888317727999997</v>
      </c>
      <c r="E152" s="10">
        <v>0</v>
      </c>
      <c r="F152" s="10">
        <f t="shared" si="20"/>
        <v>0.29888317727999997</v>
      </c>
      <c r="G152" s="10">
        <f t="shared" si="17"/>
        <v>0.29888317727999997</v>
      </c>
      <c r="H152" s="10">
        <f t="shared" si="18"/>
        <v>0.23691840910695369</v>
      </c>
      <c r="I152" s="10">
        <v>0</v>
      </c>
      <c r="J152" s="10">
        <v>0</v>
      </c>
      <c r="K152" s="10">
        <v>0.29888317727999997</v>
      </c>
      <c r="L152" s="10">
        <v>7.473718910695365E-2</v>
      </c>
      <c r="M152" s="10">
        <v>0</v>
      </c>
      <c r="N152" s="10">
        <v>0.16218122000000004</v>
      </c>
      <c r="O152" s="10">
        <v>0</v>
      </c>
      <c r="P152" s="10">
        <v>0</v>
      </c>
      <c r="Q152" s="10">
        <f t="shared" si="15"/>
        <v>6.1964768173046275E-2</v>
      </c>
      <c r="R152" s="10">
        <f t="shared" si="21"/>
        <v>-6.1964768173046275E-2</v>
      </c>
      <c r="S152" s="41">
        <f t="shared" si="22"/>
        <v>-20.732103003240084</v>
      </c>
      <c r="T152" s="75" t="s">
        <v>597</v>
      </c>
    </row>
    <row r="153" spans="1:20" ht="78.75" x14ac:dyDescent="0.25">
      <c r="A153" s="32" t="s">
        <v>25</v>
      </c>
      <c r="B153" s="27" t="s">
        <v>542</v>
      </c>
      <c r="C153" s="52" t="s">
        <v>248</v>
      </c>
      <c r="D153" s="10">
        <f t="shared" si="19"/>
        <v>0.23910654182399999</v>
      </c>
      <c r="E153" s="10">
        <v>0</v>
      </c>
      <c r="F153" s="10">
        <f t="shared" si="20"/>
        <v>0.23910654182399999</v>
      </c>
      <c r="G153" s="10">
        <f t="shared" si="17"/>
        <v>0.23910654182399999</v>
      </c>
      <c r="H153" s="10">
        <f t="shared" si="18"/>
        <v>0.1961958712855629</v>
      </c>
      <c r="I153" s="10">
        <v>0</v>
      </c>
      <c r="J153" s="10">
        <v>0</v>
      </c>
      <c r="K153" s="10">
        <v>0</v>
      </c>
      <c r="L153" s="10">
        <v>5.9789751285562909E-2</v>
      </c>
      <c r="M153" s="10">
        <v>0.23910654182399999</v>
      </c>
      <c r="N153" s="10">
        <v>0.13640611999999999</v>
      </c>
      <c r="O153" s="10">
        <v>0</v>
      </c>
      <c r="P153" s="10">
        <v>0</v>
      </c>
      <c r="Q153" s="10">
        <f t="shared" ref="Q153:Q216" si="23">F153-H153</f>
        <v>4.2910670538437085E-2</v>
      </c>
      <c r="R153" s="10">
        <f t="shared" si="21"/>
        <v>-4.2910670538437085E-2</v>
      </c>
      <c r="S153" s="41">
        <f t="shared" si="22"/>
        <v>-17.946255343370112</v>
      </c>
      <c r="T153" s="75" t="s">
        <v>597</v>
      </c>
    </row>
    <row r="154" spans="1:20" ht="78.75" x14ac:dyDescent="0.25">
      <c r="A154" s="32" t="s">
        <v>25</v>
      </c>
      <c r="B154" s="27" t="s">
        <v>543</v>
      </c>
      <c r="C154" s="52" t="s">
        <v>249</v>
      </c>
      <c r="D154" s="10">
        <f t="shared" si="19"/>
        <v>0.20663142047999997</v>
      </c>
      <c r="E154" s="10">
        <v>0</v>
      </c>
      <c r="F154" s="10">
        <f t="shared" si="20"/>
        <v>0.20663142047999997</v>
      </c>
      <c r="G154" s="10">
        <f t="shared" si="17"/>
        <v>0.20663142047999997</v>
      </c>
      <c r="H154" s="10">
        <f t="shared" si="18"/>
        <v>0.16993942925674083</v>
      </c>
      <c r="I154" s="10">
        <v>0</v>
      </c>
      <c r="J154" s="10">
        <v>0</v>
      </c>
      <c r="K154" s="10">
        <v>0</v>
      </c>
      <c r="L154" s="10">
        <v>5.4813709256740832E-2</v>
      </c>
      <c r="M154" s="10">
        <v>0.20663142047999997</v>
      </c>
      <c r="N154" s="10">
        <v>0.11512572</v>
      </c>
      <c r="O154" s="10">
        <v>0</v>
      </c>
      <c r="P154" s="10">
        <v>0</v>
      </c>
      <c r="Q154" s="10">
        <f t="shared" si="23"/>
        <v>3.6691991223259141E-2</v>
      </c>
      <c r="R154" s="10">
        <f t="shared" si="21"/>
        <v>-3.6691991223259141E-2</v>
      </c>
      <c r="S154" s="41">
        <f t="shared" si="22"/>
        <v>-17.757217725176787</v>
      </c>
      <c r="T154" s="75" t="s">
        <v>597</v>
      </c>
    </row>
    <row r="155" spans="1:20" ht="126" x14ac:dyDescent="0.25">
      <c r="A155" s="32" t="s">
        <v>25</v>
      </c>
      <c r="B155" s="27" t="s">
        <v>544</v>
      </c>
      <c r="C155" s="52" t="s">
        <v>250</v>
      </c>
      <c r="D155" s="10">
        <f t="shared" si="19"/>
        <v>0.15497356535999998</v>
      </c>
      <c r="E155" s="10">
        <v>0</v>
      </c>
      <c r="F155" s="10">
        <f t="shared" si="20"/>
        <v>0.15497356535999998</v>
      </c>
      <c r="G155" s="10">
        <f t="shared" si="17"/>
        <v>0.15497356535999998</v>
      </c>
      <c r="H155" s="10">
        <f t="shared" si="18"/>
        <v>0.1737152619425556</v>
      </c>
      <c r="I155" s="10">
        <v>0</v>
      </c>
      <c r="J155" s="10">
        <v>0</v>
      </c>
      <c r="K155" s="10">
        <v>0</v>
      </c>
      <c r="L155" s="10">
        <v>4.1110281942555622E-2</v>
      </c>
      <c r="M155" s="10">
        <v>0.15497356535999998</v>
      </c>
      <c r="N155" s="10">
        <v>0.13260497999999998</v>
      </c>
      <c r="O155" s="10">
        <v>0</v>
      </c>
      <c r="P155" s="10">
        <v>0</v>
      </c>
      <c r="Q155" s="10">
        <f t="shared" si="23"/>
        <v>-1.8741696582555617E-2</v>
      </c>
      <c r="R155" s="10">
        <f t="shared" si="21"/>
        <v>1.8741696582555617E-2</v>
      </c>
      <c r="S155" s="41">
        <f t="shared" si="22"/>
        <v>12.093479645395718</v>
      </c>
      <c r="T155" s="75" t="s">
        <v>601</v>
      </c>
    </row>
    <row r="156" spans="1:20" ht="126" x14ac:dyDescent="0.25">
      <c r="A156" s="32" t="s">
        <v>25</v>
      </c>
      <c r="B156" s="27" t="s">
        <v>545</v>
      </c>
      <c r="C156" s="52" t="s">
        <v>251</v>
      </c>
      <c r="D156" s="10">
        <f t="shared" si="19"/>
        <v>0.15497356535999998</v>
      </c>
      <c r="E156" s="10">
        <v>0</v>
      </c>
      <c r="F156" s="10">
        <f t="shared" si="20"/>
        <v>0.15497356535999998</v>
      </c>
      <c r="G156" s="10">
        <f t="shared" si="17"/>
        <v>0.15497356535999998</v>
      </c>
      <c r="H156" s="10">
        <f t="shared" si="18"/>
        <v>0.17440566194255561</v>
      </c>
      <c r="I156" s="10">
        <v>0</v>
      </c>
      <c r="J156" s="10">
        <v>0</v>
      </c>
      <c r="K156" s="10">
        <v>0</v>
      </c>
      <c r="L156" s="10">
        <v>4.1110281942555622E-2</v>
      </c>
      <c r="M156" s="10">
        <v>0.15497356535999998</v>
      </c>
      <c r="N156" s="10">
        <v>0.13329537999999999</v>
      </c>
      <c r="O156" s="10">
        <v>0</v>
      </c>
      <c r="P156" s="10">
        <v>0</v>
      </c>
      <c r="Q156" s="10">
        <f t="shared" si="23"/>
        <v>-1.9432096582555625E-2</v>
      </c>
      <c r="R156" s="10">
        <f t="shared" si="21"/>
        <v>1.9432096582555625E-2</v>
      </c>
      <c r="S156" s="41">
        <f t="shared" si="22"/>
        <v>12.538974977710097</v>
      </c>
      <c r="T156" s="75" t="s">
        <v>601</v>
      </c>
    </row>
    <row r="157" spans="1:20" ht="126" x14ac:dyDescent="0.25">
      <c r="A157" s="32" t="s">
        <v>25</v>
      </c>
      <c r="B157" s="27" t="s">
        <v>546</v>
      </c>
      <c r="C157" s="52" t="s">
        <v>252</v>
      </c>
      <c r="D157" s="10">
        <f t="shared" si="19"/>
        <v>0.10331571023999998</v>
      </c>
      <c r="E157" s="10">
        <v>0</v>
      </c>
      <c r="F157" s="10">
        <f t="shared" si="20"/>
        <v>0.10331571023999998</v>
      </c>
      <c r="G157" s="10">
        <f t="shared" si="17"/>
        <v>0.10331571023999998</v>
      </c>
      <c r="H157" s="10">
        <f t="shared" si="18"/>
        <v>0.11106897462837041</v>
      </c>
      <c r="I157" s="10">
        <v>0</v>
      </c>
      <c r="J157" s="10">
        <v>0</v>
      </c>
      <c r="K157" s="10">
        <v>0</v>
      </c>
      <c r="L157" s="10">
        <v>2.7406854628370416E-2</v>
      </c>
      <c r="M157" s="10">
        <v>0.10331571023999998</v>
      </c>
      <c r="N157" s="10">
        <v>8.3662119999999993E-2</v>
      </c>
      <c r="O157" s="10">
        <v>0</v>
      </c>
      <c r="P157" s="10">
        <v>0</v>
      </c>
      <c r="Q157" s="10">
        <f t="shared" si="23"/>
        <v>-7.7532643883704289E-3</v>
      </c>
      <c r="R157" s="10">
        <f t="shared" si="21"/>
        <v>7.7532643883704289E-3</v>
      </c>
      <c r="S157" s="41">
        <f t="shared" si="22"/>
        <v>7.5044389380470591</v>
      </c>
      <c r="T157" s="75" t="s">
        <v>601</v>
      </c>
    </row>
    <row r="158" spans="1:20" ht="78.75" x14ac:dyDescent="0.25">
      <c r="A158" s="32" t="s">
        <v>25</v>
      </c>
      <c r="B158" s="27" t="s">
        <v>547</v>
      </c>
      <c r="C158" s="52" t="s">
        <v>253</v>
      </c>
      <c r="D158" s="10">
        <f t="shared" si="19"/>
        <v>0.25828927559999998</v>
      </c>
      <c r="E158" s="10">
        <v>0</v>
      </c>
      <c r="F158" s="10">
        <f t="shared" si="20"/>
        <v>0.25828927559999998</v>
      </c>
      <c r="G158" s="10">
        <f t="shared" si="17"/>
        <v>0.25828927559999998</v>
      </c>
      <c r="H158" s="10">
        <f t="shared" si="18"/>
        <v>0.1930823704836977</v>
      </c>
      <c r="I158" s="10">
        <v>0</v>
      </c>
      <c r="J158" s="10">
        <v>0</v>
      </c>
      <c r="K158" s="10">
        <v>0</v>
      </c>
      <c r="L158" s="10">
        <v>6.8517136570926021E-2</v>
      </c>
      <c r="M158" s="10">
        <v>0.25828927559999998</v>
      </c>
      <c r="N158" s="10">
        <v>0.23050954591277173</v>
      </c>
      <c r="O158" s="10">
        <v>0</v>
      </c>
      <c r="P158" s="10">
        <v>-0.10594431200000004</v>
      </c>
      <c r="Q158" s="10">
        <f t="shared" si="23"/>
        <v>6.5206905116302283E-2</v>
      </c>
      <c r="R158" s="10">
        <f t="shared" si="21"/>
        <v>-6.5206905116302283E-2</v>
      </c>
      <c r="S158" s="41">
        <f t="shared" si="22"/>
        <v>-25.245688178430242</v>
      </c>
      <c r="T158" s="75" t="s">
        <v>597</v>
      </c>
    </row>
    <row r="159" spans="1:20" ht="126" x14ac:dyDescent="0.25">
      <c r="A159" s="32" t="s">
        <v>25</v>
      </c>
      <c r="B159" s="27" t="s">
        <v>548</v>
      </c>
      <c r="C159" s="52" t="s">
        <v>254</v>
      </c>
      <c r="D159" s="10">
        <f t="shared" si="19"/>
        <v>0.10331571023999998</v>
      </c>
      <c r="E159" s="10">
        <v>0</v>
      </c>
      <c r="F159" s="10">
        <f t="shared" si="20"/>
        <v>0.10331571023999998</v>
      </c>
      <c r="G159" s="10">
        <f t="shared" si="17"/>
        <v>0.10331571023999998</v>
      </c>
      <c r="H159" s="10">
        <f t="shared" si="18"/>
        <v>0.15335922462837043</v>
      </c>
      <c r="I159" s="10">
        <v>0</v>
      </c>
      <c r="J159" s="10">
        <v>0</v>
      </c>
      <c r="K159" s="10">
        <v>0</v>
      </c>
      <c r="L159" s="10">
        <v>2.7406854628370416E-2</v>
      </c>
      <c r="M159" s="10">
        <v>0.10331571023999998</v>
      </c>
      <c r="N159" s="10">
        <v>1.2052370000000003E-2</v>
      </c>
      <c r="O159" s="10">
        <v>0</v>
      </c>
      <c r="P159" s="10">
        <v>0.1139</v>
      </c>
      <c r="Q159" s="10">
        <f t="shared" si="23"/>
        <v>-5.0043514388370444E-2</v>
      </c>
      <c r="R159" s="10">
        <f t="shared" si="21"/>
        <v>5.0043514388370444E-2</v>
      </c>
      <c r="S159" s="41">
        <f t="shared" si="22"/>
        <v>48.437468292208905</v>
      </c>
      <c r="T159" s="75" t="s">
        <v>601</v>
      </c>
    </row>
    <row r="160" spans="1:20" ht="78.75" x14ac:dyDescent="0.25">
      <c r="A160" s="32" t="s">
        <v>25</v>
      </c>
      <c r="B160" s="27" t="s">
        <v>549</v>
      </c>
      <c r="C160" s="52" t="s">
        <v>255</v>
      </c>
      <c r="D160" s="10">
        <f t="shared" si="19"/>
        <v>2.6601843005279999</v>
      </c>
      <c r="E160" s="10">
        <v>0</v>
      </c>
      <c r="F160" s="10">
        <f t="shared" si="20"/>
        <v>2.6601843005279999</v>
      </c>
      <c r="G160" s="10">
        <f t="shared" si="17"/>
        <v>2.6601843005279999</v>
      </c>
      <c r="H160" s="10">
        <f t="shared" si="18"/>
        <v>2.7838787777955885</v>
      </c>
      <c r="I160" s="10">
        <v>0</v>
      </c>
      <c r="J160" s="10">
        <v>0</v>
      </c>
      <c r="K160" s="10">
        <v>2.6601843005279999</v>
      </c>
      <c r="L160" s="10">
        <v>0.77391094979558839</v>
      </c>
      <c r="M160" s="10">
        <v>0</v>
      </c>
      <c r="N160" s="10">
        <v>1.71315</v>
      </c>
      <c r="O160" s="10">
        <v>0</v>
      </c>
      <c r="P160" s="10">
        <v>0.29681782800000001</v>
      </c>
      <c r="Q160" s="10">
        <f t="shared" si="23"/>
        <v>-0.12369447726758853</v>
      </c>
      <c r="R160" s="10">
        <f t="shared" si="21"/>
        <v>0.12369447726758853</v>
      </c>
      <c r="S160" s="41">
        <f t="shared" si="22"/>
        <v>4.6498461494956445</v>
      </c>
      <c r="T160" s="75" t="s">
        <v>597</v>
      </c>
    </row>
    <row r="161" spans="1:20" ht="126" x14ac:dyDescent="0.25">
      <c r="A161" s="32" t="s">
        <v>25</v>
      </c>
      <c r="B161" s="27" t="s">
        <v>550</v>
      </c>
      <c r="C161" s="52" t="s">
        <v>256</v>
      </c>
      <c r="D161" s="10">
        <f t="shared" si="19"/>
        <v>4.631944612799999</v>
      </c>
      <c r="E161" s="10">
        <v>0</v>
      </c>
      <c r="F161" s="10">
        <f t="shared" si="20"/>
        <v>4.631944612799999</v>
      </c>
      <c r="G161" s="10">
        <f t="shared" si="17"/>
        <v>4.631944612799999</v>
      </c>
      <c r="H161" s="10">
        <f t="shared" si="18"/>
        <v>4.817874340227684</v>
      </c>
      <c r="I161" s="10">
        <v>0</v>
      </c>
      <c r="J161" s="10">
        <v>0</v>
      </c>
      <c r="K161" s="10">
        <v>4.631944612799999</v>
      </c>
      <c r="L161" s="10">
        <v>1.3413284902276836</v>
      </c>
      <c r="M161" s="10">
        <v>0</v>
      </c>
      <c r="N161" s="10">
        <v>3.4765458499999999</v>
      </c>
      <c r="O161" s="10">
        <v>0</v>
      </c>
      <c r="P161" s="10">
        <v>0</v>
      </c>
      <c r="Q161" s="10">
        <f t="shared" si="23"/>
        <v>-0.18592972742768499</v>
      </c>
      <c r="R161" s="10">
        <f t="shared" si="21"/>
        <v>0.18592972742768499</v>
      </c>
      <c r="S161" s="41">
        <f t="shared" si="22"/>
        <v>4.0140749290024473</v>
      </c>
      <c r="T161" s="75" t="s">
        <v>601</v>
      </c>
    </row>
    <row r="162" spans="1:20" ht="126" x14ac:dyDescent="0.25">
      <c r="A162" s="32" t="s">
        <v>25</v>
      </c>
      <c r="B162" s="27" t="s">
        <v>551</v>
      </c>
      <c r="C162" s="52" t="s">
        <v>257</v>
      </c>
      <c r="D162" s="10">
        <f t="shared" si="19"/>
        <v>4.631944612799999</v>
      </c>
      <c r="E162" s="10">
        <v>0</v>
      </c>
      <c r="F162" s="10">
        <f t="shared" si="20"/>
        <v>4.631944612799999</v>
      </c>
      <c r="G162" s="10">
        <f t="shared" si="17"/>
        <v>4.631944612799999</v>
      </c>
      <c r="H162" s="10">
        <f t="shared" si="18"/>
        <v>4.938260470227684</v>
      </c>
      <c r="I162" s="10">
        <v>0</v>
      </c>
      <c r="J162" s="10">
        <v>0</v>
      </c>
      <c r="K162" s="10">
        <v>0</v>
      </c>
      <c r="L162" s="10">
        <v>1.3413284902276836</v>
      </c>
      <c r="M162" s="10">
        <v>4.631944612799999</v>
      </c>
      <c r="N162" s="10">
        <v>3.7119319800000001</v>
      </c>
      <c r="O162" s="10">
        <v>0</v>
      </c>
      <c r="P162" s="10">
        <v>-0.115</v>
      </c>
      <c r="Q162" s="10">
        <f t="shared" si="23"/>
        <v>-0.30631585742768497</v>
      </c>
      <c r="R162" s="10">
        <f t="shared" si="21"/>
        <v>0.30631585742768497</v>
      </c>
      <c r="S162" s="41">
        <f t="shared" si="22"/>
        <v>6.6131157220923171</v>
      </c>
      <c r="T162" s="75" t="s">
        <v>601</v>
      </c>
    </row>
    <row r="163" spans="1:20" ht="78.75" x14ac:dyDescent="0.25">
      <c r="A163" s="32" t="s">
        <v>25</v>
      </c>
      <c r="B163" s="27" t="s">
        <v>552</v>
      </c>
      <c r="C163" s="52" t="s">
        <v>258</v>
      </c>
      <c r="D163" s="10">
        <f t="shared" si="19"/>
        <v>1.039725349776</v>
      </c>
      <c r="E163" s="10">
        <v>0</v>
      </c>
      <c r="F163" s="10">
        <f t="shared" si="20"/>
        <v>1.039725349776</v>
      </c>
      <c r="G163" s="10">
        <f t="shared" si="17"/>
        <v>1.039725349776</v>
      </c>
      <c r="H163" s="10">
        <f t="shared" si="18"/>
        <v>0.6296440670513378</v>
      </c>
      <c r="I163" s="10">
        <v>0</v>
      </c>
      <c r="J163" s="10">
        <v>0</v>
      </c>
      <c r="K163" s="10">
        <v>0</v>
      </c>
      <c r="L163" s="10">
        <v>0.30811650661569906</v>
      </c>
      <c r="M163" s="10">
        <v>1.039725349776</v>
      </c>
      <c r="N163" s="10">
        <v>1.0365844164356388</v>
      </c>
      <c r="O163" s="10">
        <v>0</v>
      </c>
      <c r="P163" s="10">
        <v>-0.71505685600000002</v>
      </c>
      <c r="Q163" s="10">
        <f t="shared" si="23"/>
        <v>0.41008128272466216</v>
      </c>
      <c r="R163" s="10">
        <f t="shared" si="21"/>
        <v>-0.41008128272466216</v>
      </c>
      <c r="S163" s="41">
        <f t="shared" si="22"/>
        <v>-39.441308496807423</v>
      </c>
      <c r="T163" s="75" t="s">
        <v>597</v>
      </c>
    </row>
    <row r="164" spans="1:20" ht="78.75" x14ac:dyDescent="0.25">
      <c r="A164" s="33" t="s">
        <v>25</v>
      </c>
      <c r="B164" s="27" t="s">
        <v>553</v>
      </c>
      <c r="C164" s="52" t="s">
        <v>259</v>
      </c>
      <c r="D164" s="10">
        <f t="shared" si="19"/>
        <v>4.175691685776</v>
      </c>
      <c r="E164" s="10">
        <v>0</v>
      </c>
      <c r="F164" s="10">
        <f t="shared" si="20"/>
        <v>4.175691685776</v>
      </c>
      <c r="G164" s="10">
        <f t="shared" si="17"/>
        <v>4.175691685776</v>
      </c>
      <c r="H164" s="10">
        <f t="shared" si="18"/>
        <v>1.2070576186699231</v>
      </c>
      <c r="I164" s="10">
        <v>4.175691685776</v>
      </c>
      <c r="J164" s="10">
        <v>3.3575435999999996</v>
      </c>
      <c r="K164" s="10">
        <v>0</v>
      </c>
      <c r="L164" s="10">
        <v>-2.1504859813300765</v>
      </c>
      <c r="M164" s="10">
        <v>0</v>
      </c>
      <c r="N164" s="10">
        <v>0</v>
      </c>
      <c r="O164" s="10">
        <v>0</v>
      </c>
      <c r="P164" s="10">
        <v>0</v>
      </c>
      <c r="Q164" s="10">
        <f t="shared" si="23"/>
        <v>2.9686340671060769</v>
      </c>
      <c r="R164" s="10">
        <f t="shared" si="21"/>
        <v>-2.9686340671060769</v>
      </c>
      <c r="S164" s="41">
        <f t="shared" si="22"/>
        <v>-71.093229349723728</v>
      </c>
      <c r="T164" s="75" t="s">
        <v>597</v>
      </c>
    </row>
    <row r="165" spans="1:20" ht="126" x14ac:dyDescent="0.25">
      <c r="A165" s="32" t="s">
        <v>25</v>
      </c>
      <c r="B165" s="27" t="s">
        <v>554</v>
      </c>
      <c r="C165" s="53" t="s">
        <v>260</v>
      </c>
      <c r="D165" s="10">
        <f t="shared" si="19"/>
        <v>2.2766734841759999</v>
      </c>
      <c r="E165" s="10">
        <v>0</v>
      </c>
      <c r="F165" s="10">
        <f t="shared" si="20"/>
        <v>2.2766734841759999</v>
      </c>
      <c r="G165" s="10">
        <f t="shared" si="17"/>
        <v>2.2766734841759999</v>
      </c>
      <c r="H165" s="10">
        <f t="shared" si="18"/>
        <v>2.3295491967956825</v>
      </c>
      <c r="I165" s="10">
        <v>0</v>
      </c>
      <c r="J165" s="10">
        <v>0</v>
      </c>
      <c r="K165" s="10">
        <v>0</v>
      </c>
      <c r="L165" s="10">
        <v>0.66226830679568216</v>
      </c>
      <c r="M165" s="10">
        <v>0</v>
      </c>
      <c r="N165" s="10">
        <v>1.6672808900000002</v>
      </c>
      <c r="O165" s="10">
        <v>2.2766734841759999</v>
      </c>
      <c r="P165" s="10">
        <v>0</v>
      </c>
      <c r="Q165" s="10">
        <f t="shared" si="23"/>
        <v>-5.2875712619682602E-2</v>
      </c>
      <c r="R165" s="10">
        <f t="shared" si="21"/>
        <v>5.2875712619682602E-2</v>
      </c>
      <c r="S165" s="41">
        <f t="shared" si="22"/>
        <v>2.3224987240021449</v>
      </c>
      <c r="T165" s="75" t="s">
        <v>601</v>
      </c>
    </row>
    <row r="166" spans="1:20" ht="78.75" x14ac:dyDescent="0.25">
      <c r="A166" s="32" t="s">
        <v>25</v>
      </c>
      <c r="B166" s="27" t="s">
        <v>555</v>
      </c>
      <c r="C166" s="52" t="s">
        <v>261</v>
      </c>
      <c r="D166" s="10">
        <f t="shared" si="19"/>
        <v>0.40576105627199999</v>
      </c>
      <c r="E166" s="10">
        <v>0</v>
      </c>
      <c r="F166" s="10">
        <f t="shared" si="20"/>
        <v>0.40576105627199999</v>
      </c>
      <c r="G166" s="10">
        <f t="shared" si="17"/>
        <v>0.40576105627199999</v>
      </c>
      <c r="H166" s="10">
        <f t="shared" si="18"/>
        <v>0.38691375876640483</v>
      </c>
      <c r="I166" s="10">
        <v>0</v>
      </c>
      <c r="J166" s="10">
        <v>0</v>
      </c>
      <c r="K166" s="10">
        <v>0.40576105627199999</v>
      </c>
      <c r="L166" s="10">
        <v>0.12111449876640483</v>
      </c>
      <c r="M166" s="10">
        <v>0</v>
      </c>
      <c r="N166" s="10">
        <v>0.26579925999999998</v>
      </c>
      <c r="O166" s="10">
        <v>0</v>
      </c>
      <c r="P166" s="10">
        <v>0</v>
      </c>
      <c r="Q166" s="10">
        <f t="shared" si="23"/>
        <v>1.8847297505595162E-2</v>
      </c>
      <c r="R166" s="10">
        <f t="shared" si="21"/>
        <v>-1.8847297505595162E-2</v>
      </c>
      <c r="S166" s="41">
        <f t="shared" si="22"/>
        <v>-4.6449251879315341</v>
      </c>
      <c r="T166" s="75" t="s">
        <v>597</v>
      </c>
    </row>
    <row r="167" spans="1:20" ht="78.75" x14ac:dyDescent="0.25">
      <c r="A167" s="32" t="s">
        <v>25</v>
      </c>
      <c r="B167" s="27" t="s">
        <v>556</v>
      </c>
      <c r="C167" s="52" t="s">
        <v>262</v>
      </c>
      <c r="D167" s="10">
        <f t="shared" si="19"/>
        <v>0.40576105627199999</v>
      </c>
      <c r="E167" s="10">
        <v>0</v>
      </c>
      <c r="F167" s="10">
        <f t="shared" si="20"/>
        <v>0.40576105627199999</v>
      </c>
      <c r="G167" s="10">
        <f t="shared" si="17"/>
        <v>0.40576105627199999</v>
      </c>
      <c r="H167" s="10">
        <f t="shared" si="18"/>
        <v>0.38727408876640479</v>
      </c>
      <c r="I167" s="10">
        <v>0</v>
      </c>
      <c r="J167" s="10">
        <v>0</v>
      </c>
      <c r="K167" s="10">
        <v>0.40576105627199999</v>
      </c>
      <c r="L167" s="10">
        <v>0.12111449876640483</v>
      </c>
      <c r="M167" s="10">
        <v>0</v>
      </c>
      <c r="N167" s="10">
        <v>0.26615958999999995</v>
      </c>
      <c r="O167" s="10">
        <v>0</v>
      </c>
      <c r="P167" s="10">
        <v>0</v>
      </c>
      <c r="Q167" s="10">
        <f t="shared" si="23"/>
        <v>1.8486967505595198E-2</v>
      </c>
      <c r="R167" s="10">
        <f t="shared" si="21"/>
        <v>-1.8486967505595198E-2</v>
      </c>
      <c r="S167" s="41">
        <f t="shared" si="22"/>
        <v>-4.5561216927635684</v>
      </c>
      <c r="T167" s="75" t="s">
        <v>597</v>
      </c>
    </row>
    <row r="168" spans="1:20" ht="78.75" x14ac:dyDescent="0.25">
      <c r="A168" s="32" t="s">
        <v>25</v>
      </c>
      <c r="B168" s="27" t="s">
        <v>557</v>
      </c>
      <c r="C168" s="52" t="s">
        <v>263</v>
      </c>
      <c r="D168" s="10">
        <f t="shared" si="19"/>
        <v>0.40576105627199999</v>
      </c>
      <c r="E168" s="10">
        <v>0</v>
      </c>
      <c r="F168" s="10">
        <f t="shared" si="20"/>
        <v>0.40576105627199999</v>
      </c>
      <c r="G168" s="10">
        <f t="shared" si="17"/>
        <v>0.40576105627199999</v>
      </c>
      <c r="H168" s="10">
        <f t="shared" si="18"/>
        <v>0.3878077187664048</v>
      </c>
      <c r="I168" s="10">
        <v>0</v>
      </c>
      <c r="J168" s="10">
        <v>0</v>
      </c>
      <c r="K168" s="10">
        <v>0</v>
      </c>
      <c r="L168" s="10">
        <v>0.12111449876640483</v>
      </c>
      <c r="M168" s="10">
        <v>0.40576105627199999</v>
      </c>
      <c r="N168" s="10">
        <v>0.26669321999999995</v>
      </c>
      <c r="O168" s="10">
        <v>0</v>
      </c>
      <c r="P168" s="10">
        <v>0</v>
      </c>
      <c r="Q168" s="10">
        <f t="shared" si="23"/>
        <v>1.795333750559519E-2</v>
      </c>
      <c r="R168" s="10">
        <f t="shared" si="21"/>
        <v>-1.795333750559519E-2</v>
      </c>
      <c r="S168" s="41">
        <f t="shared" si="22"/>
        <v>-4.4246083324369749</v>
      </c>
      <c r="T168" s="75" t="s">
        <v>597</v>
      </c>
    </row>
    <row r="169" spans="1:20" ht="78.75" x14ac:dyDescent="0.25">
      <c r="A169" s="32" t="s">
        <v>25</v>
      </c>
      <c r="B169" s="27" t="s">
        <v>558</v>
      </c>
      <c r="C169" s="52" t="s">
        <v>264</v>
      </c>
      <c r="D169" s="10">
        <f t="shared" si="19"/>
        <v>0.40576105627199999</v>
      </c>
      <c r="E169" s="10">
        <v>0</v>
      </c>
      <c r="F169" s="10">
        <f t="shared" si="20"/>
        <v>0.40576105627199999</v>
      </c>
      <c r="G169" s="10">
        <f t="shared" si="17"/>
        <v>0.40576105627199999</v>
      </c>
      <c r="H169" s="10">
        <f t="shared" si="18"/>
        <v>0.38905422876640483</v>
      </c>
      <c r="I169" s="10">
        <v>0</v>
      </c>
      <c r="J169" s="10">
        <v>0</v>
      </c>
      <c r="K169" s="10">
        <v>0</v>
      </c>
      <c r="L169" s="10">
        <v>0.12111449876640483</v>
      </c>
      <c r="M169" s="10">
        <v>0.40576105627199999</v>
      </c>
      <c r="N169" s="10">
        <v>0.26793972999999999</v>
      </c>
      <c r="O169" s="10">
        <v>0</v>
      </c>
      <c r="P169" s="10">
        <v>0</v>
      </c>
      <c r="Q169" s="10">
        <f t="shared" si="23"/>
        <v>1.6706827505595157E-2</v>
      </c>
      <c r="R169" s="10">
        <f t="shared" si="21"/>
        <v>-1.6706827505595157E-2</v>
      </c>
      <c r="S169" s="41">
        <f t="shared" si="22"/>
        <v>-4.1174053663730206</v>
      </c>
      <c r="T169" s="75" t="s">
        <v>597</v>
      </c>
    </row>
    <row r="170" spans="1:20" ht="78.75" x14ac:dyDescent="0.25">
      <c r="A170" s="32" t="s">
        <v>25</v>
      </c>
      <c r="B170" s="27" t="s">
        <v>559</v>
      </c>
      <c r="C170" s="52" t="s">
        <v>265</v>
      </c>
      <c r="D170" s="10">
        <f t="shared" si="19"/>
        <v>0.40576105627199999</v>
      </c>
      <c r="E170" s="10">
        <v>0</v>
      </c>
      <c r="F170" s="10">
        <f t="shared" si="20"/>
        <v>0.40576105627199999</v>
      </c>
      <c r="G170" s="10">
        <f t="shared" si="17"/>
        <v>0.40576105627199999</v>
      </c>
      <c r="H170" s="10">
        <f t="shared" si="18"/>
        <v>0.38905422876640483</v>
      </c>
      <c r="I170" s="10">
        <v>0</v>
      </c>
      <c r="J170" s="10">
        <v>0</v>
      </c>
      <c r="K170" s="10">
        <v>0</v>
      </c>
      <c r="L170" s="10">
        <v>0.12111449876640483</v>
      </c>
      <c r="M170" s="10">
        <v>0.40576105627199999</v>
      </c>
      <c r="N170" s="10">
        <v>0.26793972999999999</v>
      </c>
      <c r="O170" s="10">
        <v>0</v>
      </c>
      <c r="P170" s="10">
        <v>0</v>
      </c>
      <c r="Q170" s="10">
        <f t="shared" si="23"/>
        <v>1.6706827505595157E-2</v>
      </c>
      <c r="R170" s="10">
        <f t="shared" si="21"/>
        <v>-1.6706827505595157E-2</v>
      </c>
      <c r="S170" s="41">
        <f t="shared" si="22"/>
        <v>-4.1174053663730206</v>
      </c>
      <c r="T170" s="75" t="s">
        <v>597</v>
      </c>
    </row>
    <row r="171" spans="1:20" ht="78.75" x14ac:dyDescent="0.25">
      <c r="A171" s="32" t="s">
        <v>25</v>
      </c>
      <c r="B171" s="27" t="s">
        <v>560</v>
      </c>
      <c r="C171" s="52" t="s">
        <v>266</v>
      </c>
      <c r="D171" s="10">
        <f t="shared" si="19"/>
        <v>0.40576105627199999</v>
      </c>
      <c r="E171" s="10">
        <v>0</v>
      </c>
      <c r="F171" s="10">
        <f t="shared" si="20"/>
        <v>0.40576105627199999</v>
      </c>
      <c r="G171" s="10">
        <f t="shared" si="17"/>
        <v>0.40576105627199999</v>
      </c>
      <c r="H171" s="10">
        <f t="shared" si="18"/>
        <v>0.3892406687664049</v>
      </c>
      <c r="I171" s="10">
        <v>0</v>
      </c>
      <c r="J171" s="10">
        <v>0</v>
      </c>
      <c r="K171" s="10">
        <v>0</v>
      </c>
      <c r="L171" s="10">
        <v>0.12111449876640483</v>
      </c>
      <c r="M171" s="10">
        <v>0.40576105627199999</v>
      </c>
      <c r="N171" s="10">
        <v>0.26812617000000005</v>
      </c>
      <c r="O171" s="10">
        <v>0</v>
      </c>
      <c r="P171" s="10">
        <v>0</v>
      </c>
      <c r="Q171" s="10">
        <f t="shared" si="23"/>
        <v>1.6520387505595091E-2</v>
      </c>
      <c r="R171" s="10">
        <f t="shared" si="21"/>
        <v>-1.6520387505595091E-2</v>
      </c>
      <c r="S171" s="41">
        <f t="shared" si="22"/>
        <v>-4.071457142136552</v>
      </c>
      <c r="T171" s="75" t="s">
        <v>597</v>
      </c>
    </row>
    <row r="172" spans="1:20" ht="78.75" x14ac:dyDescent="0.25">
      <c r="A172" s="32" t="s">
        <v>25</v>
      </c>
      <c r="B172" s="27" t="s">
        <v>561</v>
      </c>
      <c r="C172" s="52" t="s">
        <v>267</v>
      </c>
      <c r="D172" s="10">
        <f t="shared" si="19"/>
        <v>0.40576105627199999</v>
      </c>
      <c r="E172" s="10">
        <v>0</v>
      </c>
      <c r="F172" s="10">
        <f t="shared" si="20"/>
        <v>0.40576105627199999</v>
      </c>
      <c r="G172" s="10">
        <f t="shared" si="17"/>
        <v>0.40576105627199999</v>
      </c>
      <c r="H172" s="10">
        <f t="shared" si="18"/>
        <v>0.38919440876640488</v>
      </c>
      <c r="I172" s="10">
        <v>0</v>
      </c>
      <c r="J172" s="10">
        <v>0</v>
      </c>
      <c r="K172" s="10">
        <v>0</v>
      </c>
      <c r="L172" s="10">
        <v>0.12111449876640483</v>
      </c>
      <c r="M172" s="10">
        <v>0.40576105627199999</v>
      </c>
      <c r="N172" s="10">
        <v>0.26807991000000003</v>
      </c>
      <c r="O172" s="10">
        <v>0</v>
      </c>
      <c r="P172" s="10">
        <v>0</v>
      </c>
      <c r="Q172" s="10">
        <f t="shared" si="23"/>
        <v>1.6566647505595111E-2</v>
      </c>
      <c r="R172" s="10">
        <f t="shared" si="21"/>
        <v>-1.6566647505595111E-2</v>
      </c>
      <c r="S172" s="41">
        <f t="shared" si="22"/>
        <v>-4.0828579405337848</v>
      </c>
      <c r="T172" s="75" t="s">
        <v>597</v>
      </c>
    </row>
    <row r="173" spans="1:20" ht="78.75" x14ac:dyDescent="0.25">
      <c r="A173" s="32" t="s">
        <v>25</v>
      </c>
      <c r="B173" s="27" t="s">
        <v>562</v>
      </c>
      <c r="C173" s="52" t="s">
        <v>268</v>
      </c>
      <c r="D173" s="10">
        <f t="shared" si="19"/>
        <v>0.40576105627199999</v>
      </c>
      <c r="E173" s="10">
        <v>0</v>
      </c>
      <c r="F173" s="10">
        <f t="shared" si="20"/>
        <v>0.40576105627199999</v>
      </c>
      <c r="G173" s="10">
        <f t="shared" si="17"/>
        <v>0.40576105627199999</v>
      </c>
      <c r="H173" s="10">
        <f t="shared" si="18"/>
        <v>0.38914673876640482</v>
      </c>
      <c r="I173" s="10">
        <v>0</v>
      </c>
      <c r="J173" s="10">
        <v>0</v>
      </c>
      <c r="K173" s="10">
        <v>0</v>
      </c>
      <c r="L173" s="10">
        <v>0.12111449876640483</v>
      </c>
      <c r="M173" s="10">
        <v>0.40576105627199999</v>
      </c>
      <c r="N173" s="10">
        <v>0.26803223999999998</v>
      </c>
      <c r="O173" s="10">
        <v>0</v>
      </c>
      <c r="P173" s="10">
        <v>0</v>
      </c>
      <c r="Q173" s="10">
        <f t="shared" si="23"/>
        <v>1.6614317505595166E-2</v>
      </c>
      <c r="R173" s="10">
        <f t="shared" si="21"/>
        <v>-1.6614317505595166E-2</v>
      </c>
      <c r="S173" s="41">
        <f t="shared" si="22"/>
        <v>-4.0946062340832015</v>
      </c>
      <c r="T173" s="75" t="s">
        <v>597</v>
      </c>
    </row>
    <row r="174" spans="1:20" ht="25.5" x14ac:dyDescent="0.25">
      <c r="A174" s="22" t="s">
        <v>26</v>
      </c>
      <c r="B174" s="23" t="s">
        <v>89</v>
      </c>
      <c r="C174" s="46" t="s">
        <v>49</v>
      </c>
      <c r="D174" s="39">
        <f t="shared" si="19"/>
        <v>88.549829149876004</v>
      </c>
      <c r="E174" s="39">
        <v>0</v>
      </c>
      <c r="F174" s="39">
        <f t="shared" si="20"/>
        <v>88.549829149876004</v>
      </c>
      <c r="G174" s="39">
        <f t="shared" si="17"/>
        <v>88.549829149876004</v>
      </c>
      <c r="H174" s="39">
        <f t="shared" si="18"/>
        <v>70.670002130058933</v>
      </c>
      <c r="I174" s="39">
        <f>I175</f>
        <v>4.8152054812599996</v>
      </c>
      <c r="J174" s="39">
        <v>1.01058834</v>
      </c>
      <c r="K174" s="39">
        <f>K175</f>
        <v>25.445212516040002</v>
      </c>
      <c r="L174" s="39">
        <v>20.399918948098389</v>
      </c>
      <c r="M174" s="39">
        <f>M175</f>
        <v>42.689418970136003</v>
      </c>
      <c r="N174" s="39">
        <v>16.52034848796054</v>
      </c>
      <c r="O174" s="39">
        <f>O175</f>
        <v>15.599992182439999</v>
      </c>
      <c r="P174" s="39">
        <v>32.739146354000006</v>
      </c>
      <c r="Q174" s="39">
        <f t="shared" si="23"/>
        <v>17.879827019817071</v>
      </c>
      <c r="R174" s="39">
        <f t="shared" si="21"/>
        <v>-17.879827019817071</v>
      </c>
      <c r="S174" s="40">
        <f t="shared" si="22"/>
        <v>-20.191825542152515</v>
      </c>
      <c r="T174" s="75" t="s">
        <v>498</v>
      </c>
    </row>
    <row r="175" spans="1:20" x14ac:dyDescent="0.25">
      <c r="A175" s="22" t="s">
        <v>90</v>
      </c>
      <c r="B175" s="23" t="s">
        <v>91</v>
      </c>
      <c r="C175" s="46" t="s">
        <v>49</v>
      </c>
      <c r="D175" s="39">
        <f t="shared" si="19"/>
        <v>88.549829149876004</v>
      </c>
      <c r="E175" s="39">
        <v>0</v>
      </c>
      <c r="F175" s="39">
        <f t="shared" si="20"/>
        <v>88.549829149876004</v>
      </c>
      <c r="G175" s="39">
        <f t="shared" si="17"/>
        <v>88.549829149876004</v>
      </c>
      <c r="H175" s="39">
        <f t="shared" si="18"/>
        <v>70.670002130058933</v>
      </c>
      <c r="I175" s="39">
        <f>SUM(I176:I218)</f>
        <v>4.8152054812599996</v>
      </c>
      <c r="J175" s="39">
        <v>1.01058834</v>
      </c>
      <c r="K175" s="39">
        <f>SUM(K176:K218)</f>
        <v>25.445212516040002</v>
      </c>
      <c r="L175" s="39">
        <v>20.399918948098389</v>
      </c>
      <c r="M175" s="39">
        <f>SUM(M176:M218)</f>
        <v>42.689418970136003</v>
      </c>
      <c r="N175" s="39">
        <v>16.52034848796054</v>
      </c>
      <c r="O175" s="39">
        <f>SUM(O176:O218)</f>
        <v>15.599992182439999</v>
      </c>
      <c r="P175" s="39">
        <v>32.739146354000006</v>
      </c>
      <c r="Q175" s="39">
        <f t="shared" si="23"/>
        <v>17.879827019817071</v>
      </c>
      <c r="R175" s="39">
        <f t="shared" si="21"/>
        <v>-17.879827019817071</v>
      </c>
      <c r="S175" s="40">
        <f t="shared" si="22"/>
        <v>-20.191825542152515</v>
      </c>
      <c r="T175" s="75" t="s">
        <v>498</v>
      </c>
    </row>
    <row r="176" spans="1:20" ht="78.75" x14ac:dyDescent="0.25">
      <c r="A176" s="24" t="s">
        <v>90</v>
      </c>
      <c r="B176" s="27" t="s">
        <v>139</v>
      </c>
      <c r="C176" s="52" t="s">
        <v>140</v>
      </c>
      <c r="D176" s="10">
        <f t="shared" si="19"/>
        <v>4.6206338807999998</v>
      </c>
      <c r="E176" s="10">
        <v>0</v>
      </c>
      <c r="F176" s="10">
        <f t="shared" si="20"/>
        <v>4.6206338807999998</v>
      </c>
      <c r="G176" s="10">
        <f t="shared" si="17"/>
        <v>4.6206338807999998</v>
      </c>
      <c r="H176" s="10">
        <f t="shared" si="18"/>
        <v>3.1978264996670158</v>
      </c>
      <c r="I176" s="10">
        <v>5.6051999999999998E-2</v>
      </c>
      <c r="J176" s="10">
        <v>9.5999999999999992E-3</v>
      </c>
      <c r="K176" s="10">
        <v>0</v>
      </c>
      <c r="L176" s="10">
        <v>1.1906038419269152</v>
      </c>
      <c r="M176" s="10">
        <v>4.5645818807999996</v>
      </c>
      <c r="N176" s="10">
        <v>3.5336226577401004</v>
      </c>
      <c r="O176" s="10">
        <v>0</v>
      </c>
      <c r="P176" s="10">
        <v>-1.536</v>
      </c>
      <c r="Q176" s="10">
        <f t="shared" si="23"/>
        <v>1.422807381132984</v>
      </c>
      <c r="R176" s="10">
        <f t="shared" si="21"/>
        <v>-1.422807381132984</v>
      </c>
      <c r="S176" s="41">
        <f t="shared" si="22"/>
        <v>-30.792471722227091</v>
      </c>
      <c r="T176" s="75" t="s">
        <v>597</v>
      </c>
    </row>
    <row r="177" spans="1:20" ht="78.75" x14ac:dyDescent="0.25">
      <c r="A177" s="24" t="s">
        <v>90</v>
      </c>
      <c r="B177" s="27" t="s">
        <v>137</v>
      </c>
      <c r="C177" s="52" t="s">
        <v>138</v>
      </c>
      <c r="D177" s="10">
        <f t="shared" si="19"/>
        <v>2.1153170436000002</v>
      </c>
      <c r="E177" s="10">
        <v>0</v>
      </c>
      <c r="F177" s="10">
        <f t="shared" si="20"/>
        <v>2.1153170436000002</v>
      </c>
      <c r="G177" s="10">
        <f t="shared" si="17"/>
        <v>2.1153170436000002</v>
      </c>
      <c r="H177" s="10">
        <f t="shared" si="18"/>
        <v>1.97948270122505</v>
      </c>
      <c r="I177" s="10">
        <v>5.6051999999999998E-2</v>
      </c>
      <c r="J177" s="10">
        <v>9.5999999999999992E-3</v>
      </c>
      <c r="K177" s="10">
        <v>2.0592650436</v>
      </c>
      <c r="L177" s="10">
        <v>0.45919151922504997</v>
      </c>
      <c r="M177" s="10">
        <v>0</v>
      </c>
      <c r="N177" s="10">
        <v>0.15495451000000002</v>
      </c>
      <c r="O177" s="10">
        <v>0</v>
      </c>
      <c r="P177" s="10">
        <v>1.3557366719999999</v>
      </c>
      <c r="Q177" s="10">
        <f t="shared" si="23"/>
        <v>0.13583434237495018</v>
      </c>
      <c r="R177" s="10">
        <f t="shared" si="21"/>
        <v>-0.13583434237495018</v>
      </c>
      <c r="S177" s="41">
        <f t="shared" si="22"/>
        <v>-6.4214649423794015</v>
      </c>
      <c r="T177" s="75" t="s">
        <v>597</v>
      </c>
    </row>
    <row r="178" spans="1:20" ht="78.75" x14ac:dyDescent="0.25">
      <c r="A178" s="24" t="s">
        <v>90</v>
      </c>
      <c r="B178" s="27" t="s">
        <v>132</v>
      </c>
      <c r="C178" s="52" t="s">
        <v>133</v>
      </c>
      <c r="D178" s="10">
        <f t="shared" si="19"/>
        <v>3.4114993536000005</v>
      </c>
      <c r="E178" s="10">
        <v>0</v>
      </c>
      <c r="F178" s="10">
        <f t="shared" si="20"/>
        <v>3.4114993536000005</v>
      </c>
      <c r="G178" s="10">
        <f t="shared" si="17"/>
        <v>3.4114993536000005</v>
      </c>
      <c r="H178" s="10">
        <f t="shared" si="18"/>
        <v>2.2249817241027898</v>
      </c>
      <c r="I178" s="10">
        <v>5.6051999999999998E-2</v>
      </c>
      <c r="J178" s="10">
        <v>9.5999999999999992E-3</v>
      </c>
      <c r="K178" s="10">
        <v>0</v>
      </c>
      <c r="L178" s="10">
        <v>0.70029992466574542</v>
      </c>
      <c r="M178" s="10">
        <v>3.3554473536000002</v>
      </c>
      <c r="N178" s="10">
        <v>2.3559918834370444</v>
      </c>
      <c r="O178" s="10">
        <v>0</v>
      </c>
      <c r="P178" s="10">
        <v>-0.84091008400000011</v>
      </c>
      <c r="Q178" s="10">
        <f t="shared" si="23"/>
        <v>1.1865176294972106</v>
      </c>
      <c r="R178" s="10">
        <f t="shared" si="21"/>
        <v>-1.1865176294972106</v>
      </c>
      <c r="S178" s="41">
        <f t="shared" si="22"/>
        <v>-34.779945898132226</v>
      </c>
      <c r="T178" s="75" t="s">
        <v>597</v>
      </c>
    </row>
    <row r="179" spans="1:20" ht="78.75" x14ac:dyDescent="0.25">
      <c r="A179" s="24" t="s">
        <v>90</v>
      </c>
      <c r="B179" s="27" t="s">
        <v>412</v>
      </c>
      <c r="C179" s="52" t="s">
        <v>136</v>
      </c>
      <c r="D179" s="10">
        <f t="shared" si="19"/>
        <v>1.9069217085599997</v>
      </c>
      <c r="E179" s="10">
        <v>0</v>
      </c>
      <c r="F179" s="10">
        <f t="shared" si="20"/>
        <v>1.9069217085599997</v>
      </c>
      <c r="G179" s="10">
        <f t="shared" si="17"/>
        <v>1.9069217085599997</v>
      </c>
      <c r="H179" s="10">
        <f t="shared" si="18"/>
        <v>2.2385120333829258</v>
      </c>
      <c r="I179" s="10">
        <v>5.6051999999999998E-2</v>
      </c>
      <c r="J179" s="10">
        <v>9.5999999999999992E-3</v>
      </c>
      <c r="K179" s="10">
        <v>0</v>
      </c>
      <c r="L179" s="10">
        <v>0.39740287938292634</v>
      </c>
      <c r="M179" s="10">
        <v>0</v>
      </c>
      <c r="N179" s="10">
        <v>0.68762899</v>
      </c>
      <c r="O179" s="10">
        <v>1.8508697085599997</v>
      </c>
      <c r="P179" s="10">
        <v>1.1438801639999998</v>
      </c>
      <c r="Q179" s="10">
        <f t="shared" si="23"/>
        <v>-0.33159032482292616</v>
      </c>
      <c r="R179" s="10">
        <f t="shared" si="21"/>
        <v>0.33159032482292616</v>
      </c>
      <c r="S179" s="41">
        <f t="shared" si="22"/>
        <v>17.388774973531795</v>
      </c>
      <c r="T179" s="75" t="s">
        <v>599</v>
      </c>
    </row>
    <row r="180" spans="1:20" ht="78.75" x14ac:dyDescent="0.25">
      <c r="A180" s="24" t="s">
        <v>90</v>
      </c>
      <c r="B180" s="27" t="s">
        <v>134</v>
      </c>
      <c r="C180" s="52" t="s">
        <v>135</v>
      </c>
      <c r="D180" s="10">
        <f t="shared" si="19"/>
        <v>2.1150477278400004</v>
      </c>
      <c r="E180" s="10">
        <v>0</v>
      </c>
      <c r="F180" s="10">
        <f t="shared" si="20"/>
        <v>2.1150477278400004</v>
      </c>
      <c r="G180" s="10">
        <f t="shared" si="17"/>
        <v>2.1150477278400004</v>
      </c>
      <c r="H180" s="10">
        <f t="shared" si="18"/>
        <v>2.0111412573619969</v>
      </c>
      <c r="I180" s="10">
        <v>5.6051999999999998E-2</v>
      </c>
      <c r="J180" s="10">
        <v>9.5999999999999992E-3</v>
      </c>
      <c r="K180" s="10">
        <v>0</v>
      </c>
      <c r="L180" s="10">
        <v>0.42812457936199683</v>
      </c>
      <c r="M180" s="10">
        <v>0</v>
      </c>
      <c r="N180" s="10">
        <v>9.2027769999999981E-2</v>
      </c>
      <c r="O180" s="10">
        <v>2.0589957278400002</v>
      </c>
      <c r="P180" s="10">
        <v>1.481388908</v>
      </c>
      <c r="Q180" s="10">
        <f t="shared" si="23"/>
        <v>0.1039064704780035</v>
      </c>
      <c r="R180" s="10">
        <f t="shared" si="21"/>
        <v>-0.1039064704780035</v>
      </c>
      <c r="S180" s="41">
        <f t="shared" si="22"/>
        <v>-4.9127246213076461</v>
      </c>
      <c r="T180" s="75" t="s">
        <v>597</v>
      </c>
    </row>
    <row r="181" spans="1:20" ht="78.75" x14ac:dyDescent="0.25">
      <c r="A181" s="24" t="s">
        <v>90</v>
      </c>
      <c r="B181" s="27" t="s">
        <v>269</v>
      </c>
      <c r="C181" s="52" t="s">
        <v>270</v>
      </c>
      <c r="D181" s="10">
        <f t="shared" si="19"/>
        <v>3.9269663228999994</v>
      </c>
      <c r="E181" s="10">
        <v>0</v>
      </c>
      <c r="F181" s="10">
        <f t="shared" si="20"/>
        <v>3.9269663228999994</v>
      </c>
      <c r="G181" s="10">
        <f t="shared" si="17"/>
        <v>3.9269663228999994</v>
      </c>
      <c r="H181" s="10">
        <f t="shared" si="18"/>
        <v>1.599342465920115</v>
      </c>
      <c r="I181" s="10">
        <v>0.30509908049999956</v>
      </c>
      <c r="J181" s="10">
        <v>3.14556E-2</v>
      </c>
      <c r="K181" s="10">
        <v>3.6218672424</v>
      </c>
      <c r="L181" s="10">
        <v>0.20925772392011499</v>
      </c>
      <c r="M181" s="10">
        <v>0</v>
      </c>
      <c r="N181" s="10">
        <v>0.10825884999999999</v>
      </c>
      <c r="O181" s="10">
        <v>0</v>
      </c>
      <c r="P181" s="10">
        <v>1.2503702919999999</v>
      </c>
      <c r="Q181" s="10">
        <f t="shared" si="23"/>
        <v>2.3276238569798844</v>
      </c>
      <c r="R181" s="10">
        <f t="shared" si="21"/>
        <v>-2.3276238569798844</v>
      </c>
      <c r="S181" s="41">
        <f t="shared" si="22"/>
        <v>-59.272824505940072</v>
      </c>
      <c r="T181" s="75" t="s">
        <v>597</v>
      </c>
    </row>
    <row r="182" spans="1:20" ht="78.75" x14ac:dyDescent="0.25">
      <c r="A182" s="24" t="s">
        <v>90</v>
      </c>
      <c r="B182" s="27" t="s">
        <v>271</v>
      </c>
      <c r="C182" s="52" t="s">
        <v>272</v>
      </c>
      <c r="D182" s="10">
        <f t="shared" si="19"/>
        <v>5.9637169271399992</v>
      </c>
      <c r="E182" s="10">
        <v>0</v>
      </c>
      <c r="F182" s="10">
        <f t="shared" si="20"/>
        <v>5.9637169271399992</v>
      </c>
      <c r="G182" s="10">
        <f t="shared" si="17"/>
        <v>5.9637169271399992</v>
      </c>
      <c r="H182" s="10">
        <f t="shared" si="18"/>
        <v>2.7173544753839662</v>
      </c>
      <c r="I182" s="10">
        <v>0.42535208634000049</v>
      </c>
      <c r="J182" s="10">
        <v>3.2973599999999999E-2</v>
      </c>
      <c r="K182" s="10">
        <v>0</v>
      </c>
      <c r="L182" s="10">
        <v>0.30299148338396648</v>
      </c>
      <c r="M182" s="10">
        <v>5.538364840799999</v>
      </c>
      <c r="N182" s="10">
        <v>5.0000000000000001E-3</v>
      </c>
      <c r="O182" s="10">
        <v>0</v>
      </c>
      <c r="P182" s="10">
        <v>2.3763893919999997</v>
      </c>
      <c r="Q182" s="10">
        <f t="shared" si="23"/>
        <v>3.246362451756033</v>
      </c>
      <c r="R182" s="10">
        <f t="shared" si="21"/>
        <v>-3.246362451756033</v>
      </c>
      <c r="S182" s="41">
        <f t="shared" si="22"/>
        <v>-54.435220373762455</v>
      </c>
      <c r="T182" s="75" t="s">
        <v>597</v>
      </c>
    </row>
    <row r="183" spans="1:20" ht="47.25" x14ac:dyDescent="0.25">
      <c r="A183" s="24" t="s">
        <v>90</v>
      </c>
      <c r="B183" s="27" t="s">
        <v>273</v>
      </c>
      <c r="C183" s="52" t="s">
        <v>274</v>
      </c>
      <c r="D183" s="10">
        <f t="shared" si="19"/>
        <v>0.51644471388000002</v>
      </c>
      <c r="E183" s="10">
        <v>0</v>
      </c>
      <c r="F183" s="10">
        <f t="shared" si="20"/>
        <v>0.51644471388000002</v>
      </c>
      <c r="G183" s="10">
        <f t="shared" si="17"/>
        <v>0.51644471388000002</v>
      </c>
      <c r="H183" s="10">
        <f t="shared" si="18"/>
        <v>0.64608775693346188</v>
      </c>
      <c r="I183" s="10">
        <v>8.1432615480000012E-2</v>
      </c>
      <c r="J183" s="10">
        <v>3.2665199999999998E-2</v>
      </c>
      <c r="K183" s="10">
        <v>0</v>
      </c>
      <c r="L183" s="10">
        <v>8.8500193754352405E-2</v>
      </c>
      <c r="M183" s="10">
        <v>0.43501209839999999</v>
      </c>
      <c r="N183" s="10">
        <v>0.26275194317910944</v>
      </c>
      <c r="O183" s="10">
        <v>0</v>
      </c>
      <c r="P183" s="10">
        <v>0.26217042000000002</v>
      </c>
      <c r="Q183" s="10">
        <f t="shared" si="23"/>
        <v>-0.12964304305346186</v>
      </c>
      <c r="R183" s="10">
        <f t="shared" si="21"/>
        <v>0.12964304305346186</v>
      </c>
      <c r="S183" s="41">
        <f t="shared" si="22"/>
        <v>25.102985773533419</v>
      </c>
      <c r="T183" s="75" t="s">
        <v>602</v>
      </c>
    </row>
    <row r="184" spans="1:20" ht="47.25" x14ac:dyDescent="0.25">
      <c r="A184" s="24" t="s">
        <v>90</v>
      </c>
      <c r="B184" s="27" t="s">
        <v>275</v>
      </c>
      <c r="C184" s="52" t="s">
        <v>276</v>
      </c>
      <c r="D184" s="10">
        <f t="shared" si="19"/>
        <v>3.3716133830999993</v>
      </c>
      <c r="E184" s="10">
        <v>0</v>
      </c>
      <c r="F184" s="10">
        <f t="shared" si="20"/>
        <v>3.3716133830999993</v>
      </c>
      <c r="G184" s="10">
        <f t="shared" si="17"/>
        <v>3.3716133830999993</v>
      </c>
      <c r="H184" s="10">
        <f t="shared" si="18"/>
        <v>1.6853085565925789</v>
      </c>
      <c r="I184" s="10">
        <v>0.29442086309999999</v>
      </c>
      <c r="J184" s="10">
        <v>3.2554800000000002E-2</v>
      </c>
      <c r="K184" s="10">
        <v>3.0771925199999992</v>
      </c>
      <c r="L184" s="10">
        <v>0.17775375659257894</v>
      </c>
      <c r="M184" s="10">
        <v>0</v>
      </c>
      <c r="N184" s="10">
        <v>5.0000000000000001E-3</v>
      </c>
      <c r="O184" s="10">
        <v>0</v>
      </c>
      <c r="P184" s="10">
        <v>1.47</v>
      </c>
      <c r="Q184" s="10">
        <f t="shared" si="23"/>
        <v>1.6863048265074203</v>
      </c>
      <c r="R184" s="10">
        <f t="shared" si="21"/>
        <v>-1.6863048265074203</v>
      </c>
      <c r="S184" s="41">
        <f t="shared" si="22"/>
        <v>-50.014774379527545</v>
      </c>
      <c r="T184" s="75" t="s">
        <v>603</v>
      </c>
    </row>
    <row r="185" spans="1:20" ht="47.25" x14ac:dyDescent="0.25">
      <c r="A185" s="24" t="s">
        <v>90</v>
      </c>
      <c r="B185" s="27" t="s">
        <v>277</v>
      </c>
      <c r="C185" s="52" t="s">
        <v>278</v>
      </c>
      <c r="D185" s="10">
        <f t="shared" si="19"/>
        <v>2.7660680882399991</v>
      </c>
      <c r="E185" s="10">
        <v>0</v>
      </c>
      <c r="F185" s="10">
        <f t="shared" si="20"/>
        <v>2.7660680882399991</v>
      </c>
      <c r="G185" s="10">
        <f t="shared" si="17"/>
        <v>2.7660680882399991</v>
      </c>
      <c r="H185" s="10">
        <f t="shared" si="18"/>
        <v>1.1247160313934141</v>
      </c>
      <c r="I185" s="10">
        <v>0.25481143703999959</v>
      </c>
      <c r="J185" s="10">
        <v>4.0152E-2</v>
      </c>
      <c r="K185" s="10">
        <v>0</v>
      </c>
      <c r="L185" s="10">
        <v>0.14367110139341416</v>
      </c>
      <c r="M185" s="10">
        <v>0</v>
      </c>
      <c r="N185" s="10">
        <v>0</v>
      </c>
      <c r="O185" s="10">
        <v>2.5112566511999996</v>
      </c>
      <c r="P185" s="10">
        <v>0.94089292999999996</v>
      </c>
      <c r="Q185" s="10">
        <f t="shared" si="23"/>
        <v>1.6413520568465849</v>
      </c>
      <c r="R185" s="10">
        <f t="shared" si="21"/>
        <v>-1.6413520568465849</v>
      </c>
      <c r="S185" s="41">
        <f t="shared" si="22"/>
        <v>-59.33881612765898</v>
      </c>
      <c r="T185" s="75" t="s">
        <v>603</v>
      </c>
    </row>
    <row r="186" spans="1:20" ht="47.25" x14ac:dyDescent="0.25">
      <c r="A186" s="24" t="s">
        <v>90</v>
      </c>
      <c r="B186" s="27" t="s">
        <v>279</v>
      </c>
      <c r="C186" s="52" t="s">
        <v>280</v>
      </c>
      <c r="D186" s="10">
        <f t="shared" si="19"/>
        <v>2.52745208772</v>
      </c>
      <c r="E186" s="10">
        <v>0</v>
      </c>
      <c r="F186" s="10">
        <f t="shared" si="20"/>
        <v>2.52745208772</v>
      </c>
      <c r="G186" s="10">
        <f t="shared" si="17"/>
        <v>2.52745208772</v>
      </c>
      <c r="H186" s="10">
        <f t="shared" si="18"/>
        <v>2.8705482711163879</v>
      </c>
      <c r="I186" s="10">
        <v>0.24375285491999996</v>
      </c>
      <c r="J186" s="10">
        <v>9.5999999999999992E-3</v>
      </c>
      <c r="K186" s="10">
        <v>0</v>
      </c>
      <c r="L186" s="10">
        <v>0.11695127111638803</v>
      </c>
      <c r="M186" s="10">
        <v>0</v>
      </c>
      <c r="N186" s="10">
        <v>0</v>
      </c>
      <c r="O186" s="10">
        <v>2.2836992328000001</v>
      </c>
      <c r="P186" s="10">
        <v>2.7439969999999998</v>
      </c>
      <c r="Q186" s="10">
        <f t="shared" si="23"/>
        <v>-0.34309618339638792</v>
      </c>
      <c r="R186" s="10">
        <f t="shared" si="21"/>
        <v>0.34309618339638792</v>
      </c>
      <c r="S186" s="41">
        <f t="shared" si="22"/>
        <v>13.574784861931576</v>
      </c>
      <c r="T186" s="75" t="s">
        <v>602</v>
      </c>
    </row>
    <row r="187" spans="1:20" ht="47.25" x14ac:dyDescent="0.25">
      <c r="A187" s="24" t="s">
        <v>90</v>
      </c>
      <c r="B187" s="27" t="s">
        <v>92</v>
      </c>
      <c r="C187" s="52" t="s">
        <v>93</v>
      </c>
      <c r="D187" s="10">
        <f t="shared" si="19"/>
        <v>9.5034804599999987</v>
      </c>
      <c r="E187" s="10">
        <v>0</v>
      </c>
      <c r="F187" s="10">
        <f t="shared" si="20"/>
        <v>9.5034804599999987</v>
      </c>
      <c r="G187" s="10">
        <f t="shared" si="17"/>
        <v>9.5034804599999987</v>
      </c>
      <c r="H187" s="10">
        <f t="shared" si="18"/>
        <v>8.703188261013894</v>
      </c>
      <c r="I187" s="10">
        <v>0.42807005999999997</v>
      </c>
      <c r="J187" s="10">
        <v>0.248750004</v>
      </c>
      <c r="K187" s="10">
        <v>0</v>
      </c>
      <c r="L187" s="10">
        <v>0.87359075583601331</v>
      </c>
      <c r="M187" s="10">
        <v>9.0754103999999991</v>
      </c>
      <c r="N187" s="10">
        <v>3.7758475011778811</v>
      </c>
      <c r="O187" s="10">
        <v>0</v>
      </c>
      <c r="P187" s="10">
        <v>3.8050000000000002</v>
      </c>
      <c r="Q187" s="10">
        <f t="shared" si="23"/>
        <v>0.80029219898610471</v>
      </c>
      <c r="R187" s="10">
        <f t="shared" si="21"/>
        <v>-0.80029219898610471</v>
      </c>
      <c r="S187" s="41">
        <f t="shared" si="22"/>
        <v>-8.4210432415210619</v>
      </c>
      <c r="T187" s="75" t="s">
        <v>604</v>
      </c>
    </row>
    <row r="188" spans="1:20" ht="63" x14ac:dyDescent="0.25">
      <c r="A188" s="24" t="s">
        <v>90</v>
      </c>
      <c r="B188" s="27" t="s">
        <v>94</v>
      </c>
      <c r="C188" s="52" t="s">
        <v>95</v>
      </c>
      <c r="D188" s="10">
        <f t="shared" si="19"/>
        <v>2.38796016</v>
      </c>
      <c r="E188" s="10">
        <v>0</v>
      </c>
      <c r="F188" s="10">
        <f t="shared" si="20"/>
        <v>2.38796016</v>
      </c>
      <c r="G188" s="10">
        <f t="shared" si="17"/>
        <v>2.38796016</v>
      </c>
      <c r="H188" s="10">
        <f t="shared" si="18"/>
        <v>0.58463074925087632</v>
      </c>
      <c r="I188" s="10">
        <v>0.17711736</v>
      </c>
      <c r="J188" s="10">
        <v>0.169149996</v>
      </c>
      <c r="K188" s="10">
        <v>0</v>
      </c>
      <c r="L188" s="10">
        <v>0.21269512764292206</v>
      </c>
      <c r="M188" s="10">
        <v>2.2108428</v>
      </c>
      <c r="N188" s="10">
        <v>0.69321194560795418</v>
      </c>
      <c r="O188" s="10">
        <v>0</v>
      </c>
      <c r="P188" s="10">
        <v>-0.49042631999999997</v>
      </c>
      <c r="Q188" s="10">
        <f t="shared" si="23"/>
        <v>1.8033294107491238</v>
      </c>
      <c r="R188" s="10">
        <f t="shared" si="21"/>
        <v>-1.8033294107491238</v>
      </c>
      <c r="S188" s="41">
        <f t="shared" si="22"/>
        <v>-75.51756687385955</v>
      </c>
      <c r="T188" s="75" t="s">
        <v>605</v>
      </c>
    </row>
    <row r="189" spans="1:20" ht="51" x14ac:dyDescent="0.25">
      <c r="A189" s="24" t="s">
        <v>90</v>
      </c>
      <c r="B189" s="27" t="s">
        <v>563</v>
      </c>
      <c r="C189" s="52" t="s">
        <v>281</v>
      </c>
      <c r="D189" s="10">
        <f t="shared" si="19"/>
        <v>7.856618690856001</v>
      </c>
      <c r="E189" s="10">
        <v>0</v>
      </c>
      <c r="F189" s="10">
        <f t="shared" si="20"/>
        <v>7.856618690856001</v>
      </c>
      <c r="G189" s="10">
        <f t="shared" si="17"/>
        <v>7.856618690856001</v>
      </c>
      <c r="H189" s="10">
        <f t="shared" si="18"/>
        <v>7.5002275499999991</v>
      </c>
      <c r="I189" s="10">
        <v>0.24644592516</v>
      </c>
      <c r="J189" s="10">
        <v>1.2E-2</v>
      </c>
      <c r="K189" s="10">
        <v>0</v>
      </c>
      <c r="L189" s="10">
        <v>4.90227842</v>
      </c>
      <c r="M189" s="10">
        <v>7.6101727656960012</v>
      </c>
      <c r="N189" s="10">
        <v>0</v>
      </c>
      <c r="O189" s="10">
        <v>0</v>
      </c>
      <c r="P189" s="10">
        <v>2.5859491299999995</v>
      </c>
      <c r="Q189" s="10">
        <f t="shared" si="23"/>
        <v>0.35639114085600188</v>
      </c>
      <c r="R189" s="10">
        <f t="shared" si="21"/>
        <v>-0.35639114085600188</v>
      </c>
      <c r="S189" s="41">
        <f t="shared" si="22"/>
        <v>-4.5361898658871098</v>
      </c>
      <c r="T189" s="75" t="s">
        <v>604</v>
      </c>
    </row>
    <row r="190" spans="1:20" ht="47.25" x14ac:dyDescent="0.25">
      <c r="A190" s="24" t="s">
        <v>90</v>
      </c>
      <c r="B190" s="27" t="s">
        <v>282</v>
      </c>
      <c r="C190" s="52" t="s">
        <v>283</v>
      </c>
      <c r="D190" s="10">
        <f t="shared" si="19"/>
        <v>4.2037509016800012</v>
      </c>
      <c r="E190" s="10">
        <v>0</v>
      </c>
      <c r="F190" s="10">
        <f t="shared" si="20"/>
        <v>4.2037509016800012</v>
      </c>
      <c r="G190" s="10">
        <f t="shared" si="17"/>
        <v>4.2037509016800012</v>
      </c>
      <c r="H190" s="10">
        <f t="shared" si="18"/>
        <v>2.2869985038362097</v>
      </c>
      <c r="I190" s="10">
        <v>0.34482854088000003</v>
      </c>
      <c r="J190" s="10">
        <v>0</v>
      </c>
      <c r="K190" s="10">
        <v>0</v>
      </c>
      <c r="L190" s="10">
        <v>0.20862587983620987</v>
      </c>
      <c r="M190" s="10">
        <v>3.8589223608000007</v>
      </c>
      <c r="N190" s="10">
        <v>2.2460000000000001E-2</v>
      </c>
      <c r="O190" s="10">
        <v>0</v>
      </c>
      <c r="P190" s="10">
        <v>2.0559126239999999</v>
      </c>
      <c r="Q190" s="10">
        <f t="shared" si="23"/>
        <v>1.9167523978437915</v>
      </c>
      <c r="R190" s="10">
        <f t="shared" si="21"/>
        <v>-1.9167523978437915</v>
      </c>
      <c r="S190" s="41">
        <f t="shared" si="22"/>
        <v>-45.596241134977198</v>
      </c>
      <c r="T190" s="75" t="s">
        <v>603</v>
      </c>
    </row>
    <row r="191" spans="1:20" ht="47.25" x14ac:dyDescent="0.25">
      <c r="A191" s="24" t="s">
        <v>90</v>
      </c>
      <c r="B191" s="27" t="s">
        <v>284</v>
      </c>
      <c r="C191" s="52" t="s">
        <v>285</v>
      </c>
      <c r="D191" s="10">
        <f t="shared" si="19"/>
        <v>2.8764952200000002</v>
      </c>
      <c r="E191" s="10">
        <v>0</v>
      </c>
      <c r="F191" s="10">
        <f t="shared" si="20"/>
        <v>2.8764952200000002</v>
      </c>
      <c r="G191" s="10">
        <f t="shared" si="17"/>
        <v>2.8764952200000002</v>
      </c>
      <c r="H191" s="10">
        <f t="shared" si="18"/>
        <v>1.9439980900568827</v>
      </c>
      <c r="I191" s="10">
        <v>0.27960605999999999</v>
      </c>
      <c r="J191" s="10">
        <v>9.5999999999999992E-3</v>
      </c>
      <c r="K191" s="10">
        <v>0</v>
      </c>
      <c r="L191" s="10">
        <v>0.54519328649216869</v>
      </c>
      <c r="M191" s="10">
        <v>2.5968891600000004</v>
      </c>
      <c r="N191" s="10">
        <v>0.45290521956471402</v>
      </c>
      <c r="O191" s="10">
        <v>0</v>
      </c>
      <c r="P191" s="10">
        <v>0.93629958399999991</v>
      </c>
      <c r="Q191" s="10">
        <f t="shared" si="23"/>
        <v>0.93249712994311751</v>
      </c>
      <c r="R191" s="10">
        <f t="shared" si="21"/>
        <v>-0.93249712994311751</v>
      </c>
      <c r="S191" s="41">
        <f t="shared" si="22"/>
        <v>-32.417823031985336</v>
      </c>
      <c r="T191" s="75" t="s">
        <v>604</v>
      </c>
    </row>
    <row r="192" spans="1:20" ht="47.25" x14ac:dyDescent="0.25">
      <c r="A192" s="24" t="s">
        <v>90</v>
      </c>
      <c r="B192" s="27" t="s">
        <v>564</v>
      </c>
      <c r="C192" s="52" t="s">
        <v>286</v>
      </c>
      <c r="D192" s="10">
        <f t="shared" si="19"/>
        <v>7.1198202038399998</v>
      </c>
      <c r="E192" s="10">
        <v>0</v>
      </c>
      <c r="F192" s="10">
        <f t="shared" si="20"/>
        <v>7.1198202038399998</v>
      </c>
      <c r="G192" s="10">
        <f t="shared" si="17"/>
        <v>7.1198202038399998</v>
      </c>
      <c r="H192" s="10">
        <f t="shared" si="18"/>
        <v>6.696559590802087</v>
      </c>
      <c r="I192" s="10">
        <v>0.55249385184000011</v>
      </c>
      <c r="J192" s="10">
        <v>5.5121999999999992E-3</v>
      </c>
      <c r="K192" s="10">
        <v>0</v>
      </c>
      <c r="L192" s="10">
        <v>0.91527739080208714</v>
      </c>
      <c r="M192" s="10">
        <v>0</v>
      </c>
      <c r="N192" s="10">
        <v>0</v>
      </c>
      <c r="O192" s="10">
        <v>6.5673263519999994</v>
      </c>
      <c r="P192" s="10">
        <v>5.7757699999999996</v>
      </c>
      <c r="Q192" s="10">
        <f t="shared" si="23"/>
        <v>0.42326061303791285</v>
      </c>
      <c r="R192" s="10">
        <f t="shared" si="21"/>
        <v>-0.42326061303791285</v>
      </c>
      <c r="S192" s="41">
        <f t="shared" si="22"/>
        <v>-5.9448216516708072</v>
      </c>
      <c r="T192" s="75" t="s">
        <v>604</v>
      </c>
    </row>
    <row r="193" spans="1:20" ht="120" x14ac:dyDescent="0.25">
      <c r="A193" s="24" t="s">
        <v>90</v>
      </c>
      <c r="B193" s="27" t="s">
        <v>287</v>
      </c>
      <c r="C193" s="52" t="s">
        <v>288</v>
      </c>
      <c r="D193" s="10">
        <f t="shared" si="19"/>
        <v>0.98353353012</v>
      </c>
      <c r="E193" s="10">
        <v>0</v>
      </c>
      <c r="F193" s="10">
        <f t="shared" si="20"/>
        <v>0.98353353012</v>
      </c>
      <c r="G193" s="10">
        <f t="shared" si="17"/>
        <v>0.98353353012</v>
      </c>
      <c r="H193" s="10">
        <f t="shared" si="18"/>
        <v>0.69329922768977159</v>
      </c>
      <c r="I193" s="10">
        <v>0</v>
      </c>
      <c r="J193" s="10">
        <v>6.8139564E-2</v>
      </c>
      <c r="K193" s="10">
        <v>0.32784451003999998</v>
      </c>
      <c r="L193" s="10">
        <v>0.14736459622676396</v>
      </c>
      <c r="M193" s="10">
        <v>0.32784451003999998</v>
      </c>
      <c r="N193" s="10">
        <v>0.24167076346300762</v>
      </c>
      <c r="O193" s="10">
        <v>0.32784451004000004</v>
      </c>
      <c r="P193" s="10">
        <v>0.23612430400000001</v>
      </c>
      <c r="Q193" s="10">
        <f t="shared" si="23"/>
        <v>0.29023430243022841</v>
      </c>
      <c r="R193" s="10">
        <f t="shared" si="21"/>
        <v>-0.29023430243022841</v>
      </c>
      <c r="S193" s="41">
        <f t="shared" si="22"/>
        <v>-29.509344983370028</v>
      </c>
      <c r="T193" s="74" t="s">
        <v>606</v>
      </c>
    </row>
    <row r="194" spans="1:20" ht="47.25" x14ac:dyDescent="0.25">
      <c r="A194" s="24" t="s">
        <v>90</v>
      </c>
      <c r="B194" s="27" t="s">
        <v>96</v>
      </c>
      <c r="C194" s="51" t="s">
        <v>97</v>
      </c>
      <c r="D194" s="10">
        <f t="shared" si="19"/>
        <v>3.4176457899999999</v>
      </c>
      <c r="E194" s="10">
        <v>0</v>
      </c>
      <c r="F194" s="10">
        <f t="shared" si="20"/>
        <v>3.4176457899999999</v>
      </c>
      <c r="G194" s="10">
        <f t="shared" si="17"/>
        <v>3.4176457899999999</v>
      </c>
      <c r="H194" s="10">
        <f t="shared" si="18"/>
        <v>2.4196176492454917</v>
      </c>
      <c r="I194" s="10">
        <v>0.30171499000000002</v>
      </c>
      <c r="J194" s="10">
        <v>0.17909999999999998</v>
      </c>
      <c r="K194" s="10">
        <v>0</v>
      </c>
      <c r="L194" s="10">
        <v>5.0944949454763966E-2</v>
      </c>
      <c r="M194" s="10">
        <v>3.1159307999999997</v>
      </c>
      <c r="N194" s="10">
        <v>0.77393130379072805</v>
      </c>
      <c r="O194" s="10">
        <v>0</v>
      </c>
      <c r="P194" s="10">
        <v>1.4156413960000001</v>
      </c>
      <c r="Q194" s="10">
        <f t="shared" si="23"/>
        <v>0.99802814075450819</v>
      </c>
      <c r="R194" s="10">
        <f t="shared" si="21"/>
        <v>-0.99802814075450819</v>
      </c>
      <c r="S194" s="41">
        <f t="shared" si="22"/>
        <v>-29.20221117339689</v>
      </c>
      <c r="T194" s="75" t="s">
        <v>604</v>
      </c>
    </row>
    <row r="195" spans="1:20" ht="47.25" x14ac:dyDescent="0.25">
      <c r="A195" s="24" t="s">
        <v>90</v>
      </c>
      <c r="B195" s="27" t="s">
        <v>565</v>
      </c>
      <c r="C195" s="51" t="s">
        <v>98</v>
      </c>
      <c r="D195" s="10">
        <f t="shared" si="19"/>
        <v>5.2411101600000007</v>
      </c>
      <c r="E195" s="10">
        <v>0</v>
      </c>
      <c r="F195" s="10">
        <f t="shared" si="20"/>
        <v>5.2411101600000007</v>
      </c>
      <c r="G195" s="10">
        <f t="shared" si="17"/>
        <v>5.2411101600000007</v>
      </c>
      <c r="H195" s="10">
        <f t="shared" si="18"/>
        <v>3.572925407322586</v>
      </c>
      <c r="I195" s="10">
        <v>5.2564560000000003E-2</v>
      </c>
      <c r="J195" s="10">
        <v>0</v>
      </c>
      <c r="K195" s="10">
        <v>5.1885456000000003</v>
      </c>
      <c r="L195" s="10">
        <v>0.57946049732258564</v>
      </c>
      <c r="M195" s="10">
        <v>0</v>
      </c>
      <c r="N195" s="10">
        <v>2.9934649100000001</v>
      </c>
      <c r="O195" s="10">
        <v>0</v>
      </c>
      <c r="P195" s="10">
        <v>0</v>
      </c>
      <c r="Q195" s="10">
        <f t="shared" si="23"/>
        <v>1.6681847526774147</v>
      </c>
      <c r="R195" s="10">
        <f t="shared" si="21"/>
        <v>-1.6681847526774147</v>
      </c>
      <c r="S195" s="41">
        <f t="shared" si="22"/>
        <v>-31.828843541754793</v>
      </c>
      <c r="T195" s="75" t="s">
        <v>604</v>
      </c>
    </row>
    <row r="196" spans="1:20" ht="47.25" x14ac:dyDescent="0.25">
      <c r="A196" s="24" t="s">
        <v>90</v>
      </c>
      <c r="B196" s="27" t="s">
        <v>566</v>
      </c>
      <c r="C196" s="51" t="s">
        <v>99</v>
      </c>
      <c r="D196" s="10">
        <f t="shared" si="19"/>
        <v>11.717732796000002</v>
      </c>
      <c r="E196" s="10">
        <v>0</v>
      </c>
      <c r="F196" s="10">
        <f t="shared" si="20"/>
        <v>11.717732796000002</v>
      </c>
      <c r="G196" s="10">
        <f t="shared" si="17"/>
        <v>11.717732796000002</v>
      </c>
      <c r="H196" s="10">
        <f t="shared" si="18"/>
        <v>9.8018497377614242</v>
      </c>
      <c r="I196" s="10">
        <v>0.54723519600000003</v>
      </c>
      <c r="J196" s="10">
        <v>2.4761760000000005E-3</v>
      </c>
      <c r="K196" s="10">
        <v>11.170497600000001</v>
      </c>
      <c r="L196" s="10">
        <v>2.1243642797614251</v>
      </c>
      <c r="M196" s="10">
        <v>0</v>
      </c>
      <c r="N196" s="10">
        <v>0</v>
      </c>
      <c r="O196" s="10">
        <v>0</v>
      </c>
      <c r="P196" s="10">
        <v>7.6750092819999995</v>
      </c>
      <c r="Q196" s="10">
        <f t="shared" si="23"/>
        <v>1.9158830582385775</v>
      </c>
      <c r="R196" s="10">
        <f t="shared" si="21"/>
        <v>-1.9158830582385775</v>
      </c>
      <c r="S196" s="41">
        <f t="shared" si="22"/>
        <v>-16.350287991654739</v>
      </c>
      <c r="T196" s="75" t="s">
        <v>604</v>
      </c>
    </row>
    <row r="197" spans="1:20" x14ac:dyDescent="0.25">
      <c r="A197" s="24" t="s">
        <v>90</v>
      </c>
      <c r="B197" s="27" t="s">
        <v>365</v>
      </c>
      <c r="C197" s="51" t="s">
        <v>362</v>
      </c>
      <c r="D197" s="10">
        <f t="shared" si="19"/>
        <v>0</v>
      </c>
      <c r="E197" s="10">
        <v>0</v>
      </c>
      <c r="F197" s="10">
        <f t="shared" si="20"/>
        <v>0</v>
      </c>
      <c r="G197" s="10">
        <f t="shared" si="17"/>
        <v>0</v>
      </c>
      <c r="H197" s="10">
        <f t="shared" si="18"/>
        <v>3.2507999999999995E-2</v>
      </c>
      <c r="I197" s="10">
        <v>0</v>
      </c>
      <c r="J197" s="10">
        <v>3.2507999999999995E-2</v>
      </c>
      <c r="K197" s="10">
        <v>0</v>
      </c>
      <c r="L197" s="10">
        <v>0</v>
      </c>
      <c r="M197" s="10">
        <v>0</v>
      </c>
      <c r="N197" s="10">
        <v>0</v>
      </c>
      <c r="O197" s="10">
        <v>0</v>
      </c>
      <c r="P197" s="10">
        <v>0</v>
      </c>
      <c r="Q197" s="10">
        <f t="shared" si="23"/>
        <v>-3.2507999999999995E-2</v>
      </c>
      <c r="R197" s="10">
        <f t="shared" si="21"/>
        <v>3.2507999999999995E-2</v>
      </c>
      <c r="S197" s="41">
        <v>100</v>
      </c>
      <c r="T197" s="75" t="s">
        <v>498</v>
      </c>
    </row>
    <row r="198" spans="1:20" x14ac:dyDescent="0.25">
      <c r="A198" s="24" t="s">
        <v>90</v>
      </c>
      <c r="B198" s="27" t="s">
        <v>364</v>
      </c>
      <c r="C198" s="51" t="s">
        <v>363</v>
      </c>
      <c r="D198" s="10">
        <f t="shared" si="19"/>
        <v>0</v>
      </c>
      <c r="E198" s="10">
        <v>0</v>
      </c>
      <c r="F198" s="10">
        <f t="shared" si="20"/>
        <v>0</v>
      </c>
      <c r="G198" s="10">
        <f t="shared" si="17"/>
        <v>0</v>
      </c>
      <c r="H198" s="10">
        <f t="shared" si="18"/>
        <v>3.41616E-2</v>
      </c>
      <c r="I198" s="10">
        <v>0</v>
      </c>
      <c r="J198" s="10">
        <v>3.41616E-2</v>
      </c>
      <c r="K198" s="10">
        <v>0</v>
      </c>
      <c r="L198" s="10">
        <v>0</v>
      </c>
      <c r="M198" s="10">
        <v>0</v>
      </c>
      <c r="N198" s="10">
        <v>0</v>
      </c>
      <c r="O198" s="10">
        <v>0</v>
      </c>
      <c r="P198" s="10">
        <v>0</v>
      </c>
      <c r="Q198" s="10">
        <f t="shared" si="23"/>
        <v>-3.41616E-2</v>
      </c>
      <c r="R198" s="10">
        <f t="shared" si="21"/>
        <v>3.41616E-2</v>
      </c>
      <c r="S198" s="41">
        <v>100</v>
      </c>
      <c r="T198" s="75" t="s">
        <v>498</v>
      </c>
    </row>
    <row r="199" spans="1:20" ht="63" x14ac:dyDescent="0.25">
      <c r="A199" s="24" t="s">
        <v>90</v>
      </c>
      <c r="B199" s="27" t="s">
        <v>567</v>
      </c>
      <c r="C199" s="51" t="s">
        <v>379</v>
      </c>
      <c r="D199" s="10">
        <f t="shared" si="19"/>
        <v>0</v>
      </c>
      <c r="E199" s="10">
        <v>0</v>
      </c>
      <c r="F199" s="10">
        <f t="shared" si="20"/>
        <v>0</v>
      </c>
      <c r="G199" s="10">
        <f t="shared" si="17"/>
        <v>0</v>
      </c>
      <c r="H199" s="10">
        <f t="shared" si="18"/>
        <v>8.5578599999994731E-3</v>
      </c>
      <c r="I199" s="10">
        <v>0</v>
      </c>
      <c r="J199" s="10">
        <v>0</v>
      </c>
      <c r="K199" s="10">
        <v>0</v>
      </c>
      <c r="L199" s="10">
        <v>0.80355785999999951</v>
      </c>
      <c r="M199" s="10">
        <v>0</v>
      </c>
      <c r="N199" s="10">
        <v>0</v>
      </c>
      <c r="O199" s="10">
        <v>0</v>
      </c>
      <c r="P199" s="10">
        <v>-0.79500000000000004</v>
      </c>
      <c r="Q199" s="10">
        <f t="shared" si="23"/>
        <v>-8.5578599999994731E-3</v>
      </c>
      <c r="R199" s="10">
        <f t="shared" si="21"/>
        <v>8.5578599999994731E-3</v>
      </c>
      <c r="S199" s="41">
        <v>100</v>
      </c>
      <c r="T199" s="75" t="s">
        <v>607</v>
      </c>
    </row>
    <row r="200" spans="1:20" x14ac:dyDescent="0.25">
      <c r="A200" s="28" t="s">
        <v>90</v>
      </c>
      <c r="B200" s="27" t="s">
        <v>325</v>
      </c>
      <c r="C200" s="51" t="s">
        <v>326</v>
      </c>
      <c r="D200" s="10">
        <f t="shared" si="19"/>
        <v>0</v>
      </c>
      <c r="E200" s="10">
        <v>0</v>
      </c>
      <c r="F200" s="10">
        <f t="shared" si="20"/>
        <v>0</v>
      </c>
      <c r="G200" s="10">
        <f t="shared" si="17"/>
        <v>0</v>
      </c>
      <c r="H200" s="10">
        <f t="shared" si="18"/>
        <v>2.1789599999999999E-2</v>
      </c>
      <c r="I200" s="10">
        <v>0</v>
      </c>
      <c r="J200" s="10">
        <v>2.1789599999999999E-2</v>
      </c>
      <c r="K200" s="10">
        <v>0</v>
      </c>
      <c r="L200" s="10">
        <v>0</v>
      </c>
      <c r="M200" s="10">
        <v>0</v>
      </c>
      <c r="N200" s="10">
        <v>0</v>
      </c>
      <c r="O200" s="10">
        <v>0</v>
      </c>
      <c r="P200" s="10">
        <v>0</v>
      </c>
      <c r="Q200" s="10">
        <f t="shared" si="23"/>
        <v>-2.1789599999999999E-2</v>
      </c>
      <c r="R200" s="10">
        <f t="shared" si="21"/>
        <v>2.1789599999999999E-2</v>
      </c>
      <c r="S200" s="41">
        <v>100</v>
      </c>
      <c r="T200" s="75" t="s">
        <v>498</v>
      </c>
    </row>
    <row r="201" spans="1:20" ht="63" x14ac:dyDescent="0.25">
      <c r="A201" s="33" t="s">
        <v>90</v>
      </c>
      <c r="B201" s="27" t="s">
        <v>380</v>
      </c>
      <c r="C201" s="50" t="s">
        <v>381</v>
      </c>
      <c r="D201" s="10">
        <f t="shared" si="19"/>
        <v>0</v>
      </c>
      <c r="E201" s="10">
        <v>0</v>
      </c>
      <c r="F201" s="10">
        <f t="shared" si="20"/>
        <v>0</v>
      </c>
      <c r="G201" s="10">
        <f t="shared" si="17"/>
        <v>0</v>
      </c>
      <c r="H201" s="10">
        <f t="shared" si="18"/>
        <v>1.3353756000000105E-2</v>
      </c>
      <c r="I201" s="10">
        <v>0</v>
      </c>
      <c r="J201" s="10">
        <v>0</v>
      </c>
      <c r="K201" s="10">
        <v>0</v>
      </c>
      <c r="L201" s="10">
        <v>0</v>
      </c>
      <c r="M201" s="10">
        <v>0</v>
      </c>
      <c r="N201" s="10">
        <v>0</v>
      </c>
      <c r="O201" s="10">
        <v>0</v>
      </c>
      <c r="P201" s="10">
        <v>1.3353756000000105E-2</v>
      </c>
      <c r="Q201" s="10">
        <f t="shared" si="23"/>
        <v>-1.3353756000000105E-2</v>
      </c>
      <c r="R201" s="10">
        <f t="shared" si="21"/>
        <v>1.3353756000000105E-2</v>
      </c>
      <c r="S201" s="41">
        <v>100</v>
      </c>
      <c r="T201" s="73" t="s">
        <v>608</v>
      </c>
    </row>
    <row r="202" spans="1:20" ht="63" x14ac:dyDescent="0.25">
      <c r="A202" s="33" t="s">
        <v>90</v>
      </c>
      <c r="B202" s="27" t="s">
        <v>382</v>
      </c>
      <c r="C202" s="50" t="s">
        <v>383</v>
      </c>
      <c r="D202" s="10">
        <f t="shared" si="19"/>
        <v>0</v>
      </c>
      <c r="E202" s="10">
        <v>0</v>
      </c>
      <c r="F202" s="10">
        <f t="shared" si="20"/>
        <v>0</v>
      </c>
      <c r="G202" s="10">
        <f t="shared" si="17"/>
        <v>0</v>
      </c>
      <c r="H202" s="10">
        <f t="shared" si="18"/>
        <v>4.4232575999999968E-2</v>
      </c>
      <c r="I202" s="10">
        <v>0</v>
      </c>
      <c r="J202" s="10">
        <v>0</v>
      </c>
      <c r="K202" s="10">
        <v>0</v>
      </c>
      <c r="L202" s="10">
        <v>0</v>
      </c>
      <c r="M202" s="10">
        <v>0</v>
      </c>
      <c r="N202" s="10">
        <v>0</v>
      </c>
      <c r="O202" s="10">
        <v>0</v>
      </c>
      <c r="P202" s="10">
        <v>4.4232575999999968E-2</v>
      </c>
      <c r="Q202" s="10">
        <f t="shared" si="23"/>
        <v>-4.4232575999999968E-2</v>
      </c>
      <c r="R202" s="10">
        <f t="shared" si="21"/>
        <v>4.4232575999999968E-2</v>
      </c>
      <c r="S202" s="41">
        <v>100</v>
      </c>
      <c r="T202" s="73" t="s">
        <v>608</v>
      </c>
    </row>
    <row r="203" spans="1:20" ht="47.25" x14ac:dyDescent="0.25">
      <c r="A203" s="33" t="s">
        <v>90</v>
      </c>
      <c r="B203" s="27" t="s">
        <v>384</v>
      </c>
      <c r="C203" s="50" t="s">
        <v>385</v>
      </c>
      <c r="D203" s="10">
        <f t="shared" si="19"/>
        <v>0</v>
      </c>
      <c r="E203" s="10">
        <v>0</v>
      </c>
      <c r="F203" s="10">
        <f t="shared" si="20"/>
        <v>0</v>
      </c>
      <c r="G203" s="10">
        <f t="shared" si="17"/>
        <v>0</v>
      </c>
      <c r="H203" s="10">
        <f t="shared" si="18"/>
        <v>0.61240515600000001</v>
      </c>
      <c r="I203" s="10">
        <v>0</v>
      </c>
      <c r="J203" s="10">
        <v>0</v>
      </c>
      <c r="K203" s="10">
        <v>0</v>
      </c>
      <c r="L203" s="10">
        <v>0.61240515600000001</v>
      </c>
      <c r="M203" s="10">
        <v>0</v>
      </c>
      <c r="N203" s="10">
        <v>0</v>
      </c>
      <c r="O203" s="10">
        <v>0</v>
      </c>
      <c r="P203" s="10">
        <v>0</v>
      </c>
      <c r="Q203" s="10">
        <f t="shared" si="23"/>
        <v>-0.61240515600000001</v>
      </c>
      <c r="R203" s="10">
        <f t="shared" si="21"/>
        <v>0.61240515600000001</v>
      </c>
      <c r="S203" s="41">
        <v>100</v>
      </c>
      <c r="T203" s="75" t="s">
        <v>499</v>
      </c>
    </row>
    <row r="204" spans="1:20" ht="47.25" x14ac:dyDescent="0.25">
      <c r="A204" s="33" t="s">
        <v>90</v>
      </c>
      <c r="B204" s="27" t="s">
        <v>386</v>
      </c>
      <c r="C204" s="50" t="s">
        <v>387</v>
      </c>
      <c r="D204" s="10">
        <f t="shared" si="19"/>
        <v>0</v>
      </c>
      <c r="E204" s="10">
        <v>0</v>
      </c>
      <c r="F204" s="10">
        <f t="shared" si="20"/>
        <v>0</v>
      </c>
      <c r="G204" s="10">
        <f t="shared" si="17"/>
        <v>0</v>
      </c>
      <c r="H204" s="10">
        <f t="shared" si="18"/>
        <v>0.47643428399999999</v>
      </c>
      <c r="I204" s="10">
        <v>0</v>
      </c>
      <c r="J204" s="10">
        <v>0</v>
      </c>
      <c r="K204" s="10">
        <v>0</v>
      </c>
      <c r="L204" s="10">
        <v>0.47643428399999999</v>
      </c>
      <c r="M204" s="10">
        <v>0</v>
      </c>
      <c r="N204" s="10">
        <v>0</v>
      </c>
      <c r="O204" s="10">
        <v>0</v>
      </c>
      <c r="P204" s="10">
        <v>0</v>
      </c>
      <c r="Q204" s="10">
        <f t="shared" si="23"/>
        <v>-0.47643428399999999</v>
      </c>
      <c r="R204" s="10">
        <f t="shared" si="21"/>
        <v>0.47643428399999999</v>
      </c>
      <c r="S204" s="41">
        <v>100</v>
      </c>
      <c r="T204" s="75" t="s">
        <v>499</v>
      </c>
    </row>
    <row r="205" spans="1:20" ht="47.25" x14ac:dyDescent="0.25">
      <c r="A205" s="33" t="s">
        <v>90</v>
      </c>
      <c r="B205" s="27" t="s">
        <v>388</v>
      </c>
      <c r="C205" s="50" t="s">
        <v>389</v>
      </c>
      <c r="D205" s="10">
        <f t="shared" si="19"/>
        <v>0</v>
      </c>
      <c r="E205" s="10">
        <v>0</v>
      </c>
      <c r="F205" s="10">
        <f t="shared" si="20"/>
        <v>0</v>
      </c>
      <c r="G205" s="10">
        <f t="shared" si="17"/>
        <v>0</v>
      </c>
      <c r="H205" s="10">
        <f t="shared" si="18"/>
        <v>7.2336029999999774E-2</v>
      </c>
      <c r="I205" s="10">
        <v>0</v>
      </c>
      <c r="J205" s="10">
        <v>0</v>
      </c>
      <c r="K205" s="10">
        <v>0</v>
      </c>
      <c r="L205" s="10">
        <v>1.5978208199999999</v>
      </c>
      <c r="M205" s="10">
        <v>0</v>
      </c>
      <c r="N205" s="10">
        <v>7.4515210000000012E-2</v>
      </c>
      <c r="O205" s="10">
        <v>0</v>
      </c>
      <c r="P205" s="10">
        <v>-1.6</v>
      </c>
      <c r="Q205" s="10">
        <f t="shared" si="23"/>
        <v>-7.2336029999999774E-2</v>
      </c>
      <c r="R205" s="10">
        <f t="shared" si="21"/>
        <v>7.2336029999999774E-2</v>
      </c>
      <c r="S205" s="41">
        <v>100</v>
      </c>
      <c r="T205" s="75" t="s">
        <v>609</v>
      </c>
    </row>
    <row r="206" spans="1:20" ht="47.25" x14ac:dyDescent="0.25">
      <c r="A206" s="33" t="s">
        <v>90</v>
      </c>
      <c r="B206" s="27" t="s">
        <v>390</v>
      </c>
      <c r="C206" s="50" t="s">
        <v>391</v>
      </c>
      <c r="D206" s="10">
        <f t="shared" si="19"/>
        <v>0</v>
      </c>
      <c r="E206" s="10">
        <v>0</v>
      </c>
      <c r="F206" s="10">
        <f t="shared" si="20"/>
        <v>0</v>
      </c>
      <c r="G206" s="10">
        <f t="shared" si="17"/>
        <v>0</v>
      </c>
      <c r="H206" s="10">
        <f t="shared" si="18"/>
        <v>1.3982790700000001</v>
      </c>
      <c r="I206" s="10">
        <v>0</v>
      </c>
      <c r="J206" s="10">
        <v>0</v>
      </c>
      <c r="K206" s="10">
        <v>0</v>
      </c>
      <c r="L206" s="10">
        <v>1.2403725700000001</v>
      </c>
      <c r="M206" s="10">
        <v>0</v>
      </c>
      <c r="N206" s="10">
        <v>0.15790650000000001</v>
      </c>
      <c r="O206" s="10">
        <v>0</v>
      </c>
      <c r="P206" s="10">
        <v>0</v>
      </c>
      <c r="Q206" s="10">
        <f t="shared" si="23"/>
        <v>-1.3982790700000001</v>
      </c>
      <c r="R206" s="10">
        <f t="shared" si="21"/>
        <v>1.3982790700000001</v>
      </c>
      <c r="S206" s="41">
        <v>100</v>
      </c>
      <c r="T206" s="75" t="s">
        <v>609</v>
      </c>
    </row>
    <row r="207" spans="1:20" ht="47.25" x14ac:dyDescent="0.25">
      <c r="A207" s="33" t="s">
        <v>90</v>
      </c>
      <c r="B207" s="27" t="s">
        <v>392</v>
      </c>
      <c r="C207" s="50" t="s">
        <v>393</v>
      </c>
      <c r="D207" s="10">
        <f t="shared" si="19"/>
        <v>0</v>
      </c>
      <c r="E207" s="10">
        <v>0</v>
      </c>
      <c r="F207" s="10">
        <f t="shared" si="20"/>
        <v>0</v>
      </c>
      <c r="G207" s="10">
        <f t="shared" si="17"/>
        <v>0</v>
      </c>
      <c r="H207" s="10">
        <f t="shared" si="18"/>
        <v>0.63370416000000018</v>
      </c>
      <c r="I207" s="10">
        <v>0</v>
      </c>
      <c r="J207" s="10">
        <v>0</v>
      </c>
      <c r="K207" s="10">
        <v>0</v>
      </c>
      <c r="L207" s="10">
        <v>0.89478480000000016</v>
      </c>
      <c r="M207" s="10">
        <v>0</v>
      </c>
      <c r="N207" s="10">
        <v>2.0919360000000001E-2</v>
      </c>
      <c r="O207" s="10">
        <v>0</v>
      </c>
      <c r="P207" s="10">
        <v>-0.28199999999999997</v>
      </c>
      <c r="Q207" s="10">
        <f t="shared" si="23"/>
        <v>-0.63370416000000018</v>
      </c>
      <c r="R207" s="10">
        <f t="shared" si="21"/>
        <v>0.63370416000000018</v>
      </c>
      <c r="S207" s="41">
        <v>100</v>
      </c>
      <c r="T207" s="75" t="s">
        <v>609</v>
      </c>
    </row>
    <row r="208" spans="1:20" ht="63" x14ac:dyDescent="0.25">
      <c r="A208" s="33" t="s">
        <v>90</v>
      </c>
      <c r="B208" s="27" t="s">
        <v>568</v>
      </c>
      <c r="C208" s="51" t="s">
        <v>394</v>
      </c>
      <c r="D208" s="10">
        <f t="shared" si="19"/>
        <v>0</v>
      </c>
      <c r="E208" s="10">
        <v>0</v>
      </c>
      <c r="F208" s="10">
        <f t="shared" si="20"/>
        <v>0</v>
      </c>
      <c r="G208" s="10">
        <f t="shared" ref="G208:G271" si="24">I208+K208+M208+O208</f>
        <v>0</v>
      </c>
      <c r="H208" s="10">
        <f t="shared" si="18"/>
        <v>0</v>
      </c>
      <c r="I208" s="10">
        <v>0</v>
      </c>
      <c r="J208" s="10">
        <v>0</v>
      </c>
      <c r="K208" s="10">
        <v>0</v>
      </c>
      <c r="L208" s="10">
        <v>0</v>
      </c>
      <c r="M208" s="10">
        <v>0</v>
      </c>
      <c r="N208" s="10">
        <v>0</v>
      </c>
      <c r="O208" s="10">
        <v>0</v>
      </c>
      <c r="P208" s="10">
        <v>0</v>
      </c>
      <c r="Q208" s="10">
        <f t="shared" si="23"/>
        <v>0</v>
      </c>
      <c r="R208" s="10">
        <f t="shared" si="21"/>
        <v>0</v>
      </c>
      <c r="S208" s="41">
        <v>0</v>
      </c>
      <c r="T208" s="75" t="s">
        <v>608</v>
      </c>
    </row>
    <row r="209" spans="1:20" ht="47.25" x14ac:dyDescent="0.25">
      <c r="A209" s="33" t="s">
        <v>90</v>
      </c>
      <c r="B209" s="56" t="s">
        <v>421</v>
      </c>
      <c r="C209" s="50" t="s">
        <v>422</v>
      </c>
      <c r="D209" s="10">
        <f t="shared" si="19"/>
        <v>0</v>
      </c>
      <c r="E209" s="10">
        <v>0</v>
      </c>
      <c r="F209" s="10">
        <f t="shared" si="20"/>
        <v>0</v>
      </c>
      <c r="G209" s="10">
        <f t="shared" si="24"/>
        <v>0</v>
      </c>
      <c r="H209" s="10">
        <f t="shared" ref="H209:H272" si="25">J209+L209+N209+P209</f>
        <v>1.783452E-2</v>
      </c>
      <c r="I209" s="10">
        <v>0</v>
      </c>
      <c r="J209" s="10">
        <v>0</v>
      </c>
      <c r="K209" s="10">
        <v>0</v>
      </c>
      <c r="L209" s="10">
        <v>0</v>
      </c>
      <c r="M209" s="10">
        <v>0</v>
      </c>
      <c r="N209" s="10">
        <v>1.783452E-2</v>
      </c>
      <c r="O209" s="10">
        <v>0</v>
      </c>
      <c r="P209" s="10">
        <v>0</v>
      </c>
      <c r="Q209" s="10">
        <f t="shared" si="23"/>
        <v>-1.783452E-2</v>
      </c>
      <c r="R209" s="10">
        <f t="shared" si="21"/>
        <v>1.783452E-2</v>
      </c>
      <c r="S209" s="41">
        <v>100</v>
      </c>
      <c r="T209" s="75" t="s">
        <v>609</v>
      </c>
    </row>
    <row r="210" spans="1:20" ht="63" x14ac:dyDescent="0.25">
      <c r="A210" s="33" t="s">
        <v>90</v>
      </c>
      <c r="B210" s="56" t="s">
        <v>423</v>
      </c>
      <c r="C210" s="51" t="s">
        <v>424</v>
      </c>
      <c r="D210" s="10">
        <f t="shared" ref="D210:D273" si="26">G210</f>
        <v>0</v>
      </c>
      <c r="E210" s="10">
        <v>0</v>
      </c>
      <c r="F210" s="10">
        <f t="shared" ref="F210:F273" si="27">D210-E210</f>
        <v>0</v>
      </c>
      <c r="G210" s="10">
        <f t="shared" si="24"/>
        <v>0</v>
      </c>
      <c r="H210" s="10">
        <f t="shared" si="25"/>
        <v>0.16849976</v>
      </c>
      <c r="I210" s="10">
        <v>0</v>
      </c>
      <c r="J210" s="10">
        <v>0</v>
      </c>
      <c r="K210" s="10">
        <v>0</v>
      </c>
      <c r="L210" s="10">
        <v>0</v>
      </c>
      <c r="M210" s="10">
        <v>0</v>
      </c>
      <c r="N210" s="10">
        <v>2.8499759999999999E-2</v>
      </c>
      <c r="O210" s="10">
        <v>0</v>
      </c>
      <c r="P210" s="10">
        <v>0.14000000000000001</v>
      </c>
      <c r="Q210" s="10">
        <f t="shared" si="23"/>
        <v>-0.16849976</v>
      </c>
      <c r="R210" s="10">
        <f t="shared" ref="R210:R273" si="28">(J210+L210+N210+P210)-(I210+K210+M210+O210)</f>
        <v>0.16849976</v>
      </c>
      <c r="S210" s="41">
        <v>100</v>
      </c>
      <c r="T210" s="73" t="s">
        <v>608</v>
      </c>
    </row>
    <row r="211" spans="1:20" ht="63" x14ac:dyDescent="0.25">
      <c r="A211" s="33" t="s">
        <v>90</v>
      </c>
      <c r="B211" s="27" t="s">
        <v>425</v>
      </c>
      <c r="C211" s="51" t="s">
        <v>426</v>
      </c>
      <c r="D211" s="10">
        <f t="shared" si="26"/>
        <v>0</v>
      </c>
      <c r="E211" s="10">
        <v>0</v>
      </c>
      <c r="F211" s="10">
        <f t="shared" si="27"/>
        <v>0</v>
      </c>
      <c r="G211" s="10">
        <f t="shared" si="24"/>
        <v>0</v>
      </c>
      <c r="H211" s="10">
        <f t="shared" si="25"/>
        <v>0.21585324600000003</v>
      </c>
      <c r="I211" s="10">
        <v>0</v>
      </c>
      <c r="J211" s="10">
        <v>0</v>
      </c>
      <c r="K211" s="10">
        <v>0</v>
      </c>
      <c r="L211" s="10">
        <v>0</v>
      </c>
      <c r="M211" s="10">
        <v>0</v>
      </c>
      <c r="N211" s="10">
        <v>6.1944890000000002E-2</v>
      </c>
      <c r="O211" s="10">
        <v>0</v>
      </c>
      <c r="P211" s="10">
        <v>0.15390835600000002</v>
      </c>
      <c r="Q211" s="10">
        <f t="shared" si="23"/>
        <v>-0.21585324600000003</v>
      </c>
      <c r="R211" s="10">
        <f t="shared" si="28"/>
        <v>0.21585324600000003</v>
      </c>
      <c r="S211" s="41">
        <v>100</v>
      </c>
      <c r="T211" s="73" t="s">
        <v>608</v>
      </c>
    </row>
    <row r="212" spans="1:20" ht="47.25" x14ac:dyDescent="0.25">
      <c r="A212" s="33" t="s">
        <v>90</v>
      </c>
      <c r="B212" s="27" t="s">
        <v>452</v>
      </c>
      <c r="C212" s="51" t="s">
        <v>453</v>
      </c>
      <c r="D212" s="10">
        <f t="shared" si="26"/>
        <v>0</v>
      </c>
      <c r="E212" s="10">
        <v>0</v>
      </c>
      <c r="F212" s="10">
        <f t="shared" si="27"/>
        <v>0</v>
      </c>
      <c r="G212" s="10">
        <f t="shared" si="24"/>
        <v>0</v>
      </c>
      <c r="H212" s="10">
        <f t="shared" si="25"/>
        <v>0.238556188</v>
      </c>
      <c r="I212" s="10">
        <v>0</v>
      </c>
      <c r="J212" s="10">
        <v>0</v>
      </c>
      <c r="K212" s="10">
        <v>0</v>
      </c>
      <c r="L212" s="10">
        <v>0</v>
      </c>
      <c r="M212" s="10">
        <v>0</v>
      </c>
      <c r="N212" s="10">
        <v>0</v>
      </c>
      <c r="O212" s="10">
        <v>0</v>
      </c>
      <c r="P212" s="10">
        <v>0.238556188</v>
      </c>
      <c r="Q212" s="10">
        <f t="shared" si="23"/>
        <v>-0.238556188</v>
      </c>
      <c r="R212" s="10">
        <f t="shared" si="28"/>
        <v>0.238556188</v>
      </c>
      <c r="S212" s="41">
        <v>100</v>
      </c>
      <c r="T212" s="73" t="s">
        <v>610</v>
      </c>
    </row>
    <row r="213" spans="1:20" ht="63" x14ac:dyDescent="0.25">
      <c r="A213" s="33" t="s">
        <v>100</v>
      </c>
      <c r="B213" s="27" t="s">
        <v>569</v>
      </c>
      <c r="C213" s="51" t="s">
        <v>454</v>
      </c>
      <c r="D213" s="10">
        <f t="shared" si="26"/>
        <v>0</v>
      </c>
      <c r="E213" s="10">
        <v>0</v>
      </c>
      <c r="F213" s="10">
        <f t="shared" si="27"/>
        <v>0</v>
      </c>
      <c r="G213" s="10">
        <f t="shared" si="24"/>
        <v>0</v>
      </c>
      <c r="H213" s="10">
        <f t="shared" si="25"/>
        <v>7.3121783999999995E-2</v>
      </c>
      <c r="I213" s="10">
        <v>0</v>
      </c>
      <c r="J213" s="10">
        <v>0</v>
      </c>
      <c r="K213" s="10">
        <v>0</v>
      </c>
      <c r="L213" s="10">
        <v>0</v>
      </c>
      <c r="M213" s="10">
        <v>0</v>
      </c>
      <c r="N213" s="10">
        <v>0</v>
      </c>
      <c r="O213" s="10">
        <v>0</v>
      </c>
      <c r="P213" s="10">
        <v>7.3121783999999995E-2</v>
      </c>
      <c r="Q213" s="10">
        <f t="shared" si="23"/>
        <v>-7.3121783999999995E-2</v>
      </c>
      <c r="R213" s="10">
        <f t="shared" si="28"/>
        <v>7.3121783999999995E-2</v>
      </c>
      <c r="S213" s="41">
        <v>100</v>
      </c>
      <c r="T213" s="73" t="s">
        <v>608</v>
      </c>
    </row>
    <row r="214" spans="1:20" ht="25.5" x14ac:dyDescent="0.25">
      <c r="A214" s="33" t="s">
        <v>90</v>
      </c>
      <c r="B214" s="27" t="s">
        <v>455</v>
      </c>
      <c r="C214" s="51" t="s">
        <v>456</v>
      </c>
      <c r="D214" s="10">
        <f t="shared" si="26"/>
        <v>0</v>
      </c>
      <c r="E214" s="10">
        <v>0</v>
      </c>
      <c r="F214" s="10">
        <f t="shared" si="27"/>
        <v>0</v>
      </c>
      <c r="G214" s="10">
        <f t="shared" si="24"/>
        <v>0</v>
      </c>
      <c r="H214" s="10">
        <f t="shared" si="25"/>
        <v>1.4682000000000001E-2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0">
        <v>1.4682000000000001E-2</v>
      </c>
      <c r="Q214" s="10">
        <f t="shared" si="23"/>
        <v>-1.4682000000000001E-2</v>
      </c>
      <c r="R214" s="10">
        <f t="shared" si="28"/>
        <v>1.4682000000000001E-2</v>
      </c>
      <c r="S214" s="41">
        <v>100</v>
      </c>
      <c r="T214" s="76" t="s">
        <v>611</v>
      </c>
    </row>
    <row r="215" spans="1:20" ht="25.5" x14ac:dyDescent="0.25">
      <c r="A215" s="33" t="s">
        <v>90</v>
      </c>
      <c r="B215" s="27" t="s">
        <v>457</v>
      </c>
      <c r="C215" s="51" t="s">
        <v>458</v>
      </c>
      <c r="D215" s="10">
        <f t="shared" si="26"/>
        <v>0</v>
      </c>
      <c r="E215" s="10">
        <v>0</v>
      </c>
      <c r="F215" s="10">
        <f t="shared" si="27"/>
        <v>0</v>
      </c>
      <c r="G215" s="10">
        <f t="shared" si="24"/>
        <v>0</v>
      </c>
      <c r="H215" s="10">
        <f t="shared" si="25"/>
        <v>1.9619000000000001E-2</v>
      </c>
      <c r="I215" s="10">
        <v>0</v>
      </c>
      <c r="J215" s="10">
        <v>0</v>
      </c>
      <c r="K215" s="10">
        <v>0</v>
      </c>
      <c r="L215" s="10">
        <v>0</v>
      </c>
      <c r="M215" s="10">
        <v>0</v>
      </c>
      <c r="N215" s="10">
        <v>0</v>
      </c>
      <c r="O215" s="10">
        <v>0</v>
      </c>
      <c r="P215" s="10">
        <v>1.9619000000000001E-2</v>
      </c>
      <c r="Q215" s="10">
        <f t="shared" si="23"/>
        <v>-1.9619000000000001E-2</v>
      </c>
      <c r="R215" s="10">
        <f t="shared" si="28"/>
        <v>1.9619000000000001E-2</v>
      </c>
      <c r="S215" s="41">
        <v>100</v>
      </c>
      <c r="T215" s="76" t="s">
        <v>611</v>
      </c>
    </row>
    <row r="216" spans="1:20" ht="25.5" x14ac:dyDescent="0.25">
      <c r="A216" s="33" t="s">
        <v>90</v>
      </c>
      <c r="B216" s="27" t="s">
        <v>459</v>
      </c>
      <c r="C216" s="51" t="s">
        <v>460</v>
      </c>
      <c r="D216" s="10">
        <f t="shared" si="26"/>
        <v>0</v>
      </c>
      <c r="E216" s="10">
        <v>0</v>
      </c>
      <c r="F216" s="10">
        <f t="shared" si="27"/>
        <v>0</v>
      </c>
      <c r="G216" s="10">
        <f t="shared" si="24"/>
        <v>0</v>
      </c>
      <c r="H216" s="10">
        <f t="shared" si="25"/>
        <v>2.5833999999999999E-2</v>
      </c>
      <c r="I216" s="10">
        <v>0</v>
      </c>
      <c r="J216" s="10">
        <v>0</v>
      </c>
      <c r="K216" s="10">
        <v>0</v>
      </c>
      <c r="L216" s="10">
        <v>0</v>
      </c>
      <c r="M216" s="10">
        <v>0</v>
      </c>
      <c r="N216" s="10">
        <v>0</v>
      </c>
      <c r="O216" s="10">
        <v>0</v>
      </c>
      <c r="P216" s="10">
        <v>2.5833999999999999E-2</v>
      </c>
      <c r="Q216" s="10">
        <f t="shared" si="23"/>
        <v>-2.5833999999999999E-2</v>
      </c>
      <c r="R216" s="10">
        <f t="shared" si="28"/>
        <v>2.5833999999999999E-2</v>
      </c>
      <c r="S216" s="41">
        <v>100</v>
      </c>
      <c r="T216" s="76" t="s">
        <v>611</v>
      </c>
    </row>
    <row r="217" spans="1:20" ht="25.5" x14ac:dyDescent="0.25">
      <c r="A217" s="33" t="s">
        <v>90</v>
      </c>
      <c r="B217" s="27" t="s">
        <v>461</v>
      </c>
      <c r="C217" s="51" t="s">
        <v>462</v>
      </c>
      <c r="D217" s="10">
        <f t="shared" si="26"/>
        <v>0</v>
      </c>
      <c r="E217" s="10">
        <v>0</v>
      </c>
      <c r="F217" s="10">
        <f t="shared" si="27"/>
        <v>0</v>
      </c>
      <c r="G217" s="10">
        <f t="shared" si="24"/>
        <v>0</v>
      </c>
      <c r="H217" s="10">
        <f t="shared" si="25"/>
        <v>2.9675E-2</v>
      </c>
      <c r="I217" s="10">
        <v>0</v>
      </c>
      <c r="J217" s="10">
        <v>0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2.9675E-2</v>
      </c>
      <c r="Q217" s="10">
        <f t="shared" ref="Q217:Q280" si="29">F217-H217</f>
        <v>-2.9675E-2</v>
      </c>
      <c r="R217" s="10">
        <f t="shared" si="28"/>
        <v>2.9675E-2</v>
      </c>
      <c r="S217" s="41">
        <v>100</v>
      </c>
      <c r="T217" s="76" t="s">
        <v>611</v>
      </c>
    </row>
    <row r="218" spans="1:20" ht="25.5" x14ac:dyDescent="0.25">
      <c r="A218" s="33" t="s">
        <v>90</v>
      </c>
      <c r="B218" s="27" t="s">
        <v>463</v>
      </c>
      <c r="C218" s="51" t="s">
        <v>464</v>
      </c>
      <c r="D218" s="10">
        <f t="shared" si="26"/>
        <v>0</v>
      </c>
      <c r="E218" s="10">
        <v>0</v>
      </c>
      <c r="F218" s="10">
        <f t="shared" si="27"/>
        <v>0</v>
      </c>
      <c r="G218" s="10">
        <f t="shared" si="24"/>
        <v>0</v>
      </c>
      <c r="H218" s="10">
        <f t="shared" si="25"/>
        <v>1.9968E-2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1.9968E-2</v>
      </c>
      <c r="Q218" s="10">
        <f t="shared" si="29"/>
        <v>-1.9968E-2</v>
      </c>
      <c r="R218" s="10">
        <f t="shared" si="28"/>
        <v>1.9968E-2</v>
      </c>
      <c r="S218" s="41">
        <v>100</v>
      </c>
      <c r="T218" s="76" t="s">
        <v>611</v>
      </c>
    </row>
    <row r="219" spans="1:20" ht="25.5" x14ac:dyDescent="0.25">
      <c r="A219" s="22" t="s">
        <v>100</v>
      </c>
      <c r="B219" s="23" t="s">
        <v>101</v>
      </c>
      <c r="C219" s="46" t="s">
        <v>49</v>
      </c>
      <c r="D219" s="39">
        <f t="shared" si="26"/>
        <v>0</v>
      </c>
      <c r="E219" s="39">
        <v>0</v>
      </c>
      <c r="F219" s="39">
        <f t="shared" si="27"/>
        <v>0</v>
      </c>
      <c r="G219" s="39">
        <f t="shared" si="24"/>
        <v>0</v>
      </c>
      <c r="H219" s="39">
        <f t="shared" si="25"/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>
        <v>0</v>
      </c>
      <c r="Q219" s="39">
        <f t="shared" si="29"/>
        <v>0</v>
      </c>
      <c r="R219" s="39">
        <f t="shared" si="28"/>
        <v>0</v>
      </c>
      <c r="S219" s="40">
        <v>0</v>
      </c>
      <c r="T219" s="76" t="s">
        <v>498</v>
      </c>
    </row>
    <row r="220" spans="1:20" ht="25.5" x14ac:dyDescent="0.25">
      <c r="A220" s="22" t="s">
        <v>27</v>
      </c>
      <c r="B220" s="23" t="s">
        <v>102</v>
      </c>
      <c r="C220" s="46" t="s">
        <v>49</v>
      </c>
      <c r="D220" s="39">
        <f t="shared" si="26"/>
        <v>0</v>
      </c>
      <c r="E220" s="39">
        <v>0</v>
      </c>
      <c r="F220" s="39">
        <f t="shared" si="27"/>
        <v>0</v>
      </c>
      <c r="G220" s="39">
        <f t="shared" si="24"/>
        <v>0</v>
      </c>
      <c r="H220" s="39">
        <f t="shared" si="25"/>
        <v>0</v>
      </c>
      <c r="I220" s="39">
        <v>0</v>
      </c>
      <c r="J220" s="39">
        <v>0</v>
      </c>
      <c r="K220" s="39">
        <v>0</v>
      </c>
      <c r="L220" s="39">
        <v>0</v>
      </c>
      <c r="M220" s="39">
        <v>0</v>
      </c>
      <c r="N220" s="39">
        <v>0</v>
      </c>
      <c r="O220" s="39">
        <v>0</v>
      </c>
      <c r="P220" s="39">
        <v>0</v>
      </c>
      <c r="Q220" s="39">
        <f t="shared" si="29"/>
        <v>0</v>
      </c>
      <c r="R220" s="39">
        <f t="shared" si="28"/>
        <v>0</v>
      </c>
      <c r="S220" s="40">
        <v>0</v>
      </c>
      <c r="T220" s="76" t="s">
        <v>498</v>
      </c>
    </row>
    <row r="221" spans="1:20" ht="25.5" x14ac:dyDescent="0.25">
      <c r="A221" s="22" t="s">
        <v>28</v>
      </c>
      <c r="B221" s="23" t="s">
        <v>103</v>
      </c>
      <c r="C221" s="46" t="s">
        <v>49</v>
      </c>
      <c r="D221" s="39">
        <f t="shared" si="26"/>
        <v>0</v>
      </c>
      <c r="E221" s="39">
        <v>0</v>
      </c>
      <c r="F221" s="39">
        <f t="shared" si="27"/>
        <v>0</v>
      </c>
      <c r="G221" s="39">
        <f t="shared" si="24"/>
        <v>0</v>
      </c>
      <c r="H221" s="39">
        <f t="shared" si="25"/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39">
        <v>0</v>
      </c>
      <c r="Q221" s="39">
        <f t="shared" si="29"/>
        <v>0</v>
      </c>
      <c r="R221" s="39">
        <f t="shared" si="28"/>
        <v>0</v>
      </c>
      <c r="S221" s="40">
        <v>0</v>
      </c>
      <c r="T221" s="76" t="s">
        <v>498</v>
      </c>
    </row>
    <row r="222" spans="1:20" ht="25.5" x14ac:dyDescent="0.25">
      <c r="A222" s="22" t="s">
        <v>29</v>
      </c>
      <c r="B222" s="23" t="s">
        <v>104</v>
      </c>
      <c r="C222" s="46" t="s">
        <v>49</v>
      </c>
      <c r="D222" s="39">
        <f t="shared" si="26"/>
        <v>0</v>
      </c>
      <c r="E222" s="39">
        <v>0</v>
      </c>
      <c r="F222" s="39">
        <f t="shared" si="27"/>
        <v>0</v>
      </c>
      <c r="G222" s="39">
        <f t="shared" si="24"/>
        <v>0</v>
      </c>
      <c r="H222" s="39">
        <f t="shared" si="25"/>
        <v>0</v>
      </c>
      <c r="I222" s="39">
        <v>0</v>
      </c>
      <c r="J222" s="39">
        <v>0</v>
      </c>
      <c r="K222" s="39">
        <v>0</v>
      </c>
      <c r="L222" s="39">
        <v>0</v>
      </c>
      <c r="M222" s="39">
        <v>0</v>
      </c>
      <c r="N222" s="39">
        <v>0</v>
      </c>
      <c r="O222" s="39">
        <v>0</v>
      </c>
      <c r="P222" s="39">
        <v>0</v>
      </c>
      <c r="Q222" s="39">
        <f t="shared" si="29"/>
        <v>0</v>
      </c>
      <c r="R222" s="39">
        <f t="shared" si="28"/>
        <v>0</v>
      </c>
      <c r="S222" s="40">
        <v>0</v>
      </c>
      <c r="T222" s="76" t="s">
        <v>498</v>
      </c>
    </row>
    <row r="223" spans="1:20" ht="25.5" x14ac:dyDescent="0.25">
      <c r="A223" s="22" t="s">
        <v>30</v>
      </c>
      <c r="B223" s="23" t="s">
        <v>105</v>
      </c>
      <c r="C223" s="46" t="s">
        <v>49</v>
      </c>
      <c r="D223" s="39">
        <f t="shared" si="26"/>
        <v>0</v>
      </c>
      <c r="E223" s="39">
        <v>0</v>
      </c>
      <c r="F223" s="39">
        <f t="shared" si="27"/>
        <v>0</v>
      </c>
      <c r="G223" s="39">
        <f t="shared" si="24"/>
        <v>0</v>
      </c>
      <c r="H223" s="39">
        <f t="shared" si="25"/>
        <v>0</v>
      </c>
      <c r="I223" s="39">
        <v>0</v>
      </c>
      <c r="J223" s="39">
        <v>0</v>
      </c>
      <c r="K223" s="39">
        <v>0</v>
      </c>
      <c r="L223" s="39">
        <v>0</v>
      </c>
      <c r="M223" s="39">
        <v>0</v>
      </c>
      <c r="N223" s="39">
        <v>0</v>
      </c>
      <c r="O223" s="39">
        <v>0</v>
      </c>
      <c r="P223" s="39">
        <v>0</v>
      </c>
      <c r="Q223" s="39">
        <f t="shared" si="29"/>
        <v>0</v>
      </c>
      <c r="R223" s="39">
        <f t="shared" si="28"/>
        <v>0</v>
      </c>
      <c r="S223" s="40">
        <v>0</v>
      </c>
      <c r="T223" s="76" t="s">
        <v>498</v>
      </c>
    </row>
    <row r="224" spans="1:20" ht="25.5" x14ac:dyDescent="0.25">
      <c r="A224" s="22" t="s">
        <v>31</v>
      </c>
      <c r="B224" s="23" t="s">
        <v>106</v>
      </c>
      <c r="C224" s="46" t="s">
        <v>49</v>
      </c>
      <c r="D224" s="39">
        <f t="shared" si="26"/>
        <v>0</v>
      </c>
      <c r="E224" s="39">
        <v>0</v>
      </c>
      <c r="F224" s="39">
        <f t="shared" si="27"/>
        <v>0</v>
      </c>
      <c r="G224" s="39">
        <f t="shared" si="24"/>
        <v>0</v>
      </c>
      <c r="H224" s="39">
        <f t="shared" si="25"/>
        <v>0</v>
      </c>
      <c r="I224" s="39">
        <v>0</v>
      </c>
      <c r="J224" s="39">
        <v>0</v>
      </c>
      <c r="K224" s="39">
        <v>0</v>
      </c>
      <c r="L224" s="39">
        <v>0</v>
      </c>
      <c r="M224" s="39">
        <v>0</v>
      </c>
      <c r="N224" s="39">
        <v>0</v>
      </c>
      <c r="O224" s="39">
        <v>0</v>
      </c>
      <c r="P224" s="39">
        <v>0</v>
      </c>
      <c r="Q224" s="39">
        <f t="shared" si="29"/>
        <v>0</v>
      </c>
      <c r="R224" s="39">
        <f t="shared" si="28"/>
        <v>0</v>
      </c>
      <c r="S224" s="40">
        <v>0</v>
      </c>
      <c r="T224" s="76" t="s">
        <v>498</v>
      </c>
    </row>
    <row r="225" spans="1:20" ht="25.5" x14ac:dyDescent="0.25">
      <c r="A225" s="22" t="s">
        <v>32</v>
      </c>
      <c r="B225" s="23" t="s">
        <v>107</v>
      </c>
      <c r="C225" s="46" t="s">
        <v>49</v>
      </c>
      <c r="D225" s="39">
        <f t="shared" si="26"/>
        <v>0</v>
      </c>
      <c r="E225" s="39">
        <v>0</v>
      </c>
      <c r="F225" s="39">
        <f t="shared" si="27"/>
        <v>0</v>
      </c>
      <c r="G225" s="39">
        <f t="shared" si="24"/>
        <v>0</v>
      </c>
      <c r="H225" s="39">
        <f t="shared" si="25"/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>
        <v>0</v>
      </c>
      <c r="O225" s="39">
        <v>0</v>
      </c>
      <c r="P225" s="39">
        <v>0</v>
      </c>
      <c r="Q225" s="39">
        <f t="shared" si="29"/>
        <v>0</v>
      </c>
      <c r="R225" s="39">
        <f t="shared" si="28"/>
        <v>0</v>
      </c>
      <c r="S225" s="40">
        <v>0</v>
      </c>
      <c r="T225" s="76" t="s">
        <v>498</v>
      </c>
    </row>
    <row r="226" spans="1:20" ht="25.5" x14ac:dyDescent="0.25">
      <c r="A226" s="22" t="s">
        <v>33</v>
      </c>
      <c r="B226" s="23" t="s">
        <v>108</v>
      </c>
      <c r="C226" s="46" t="s">
        <v>49</v>
      </c>
      <c r="D226" s="39">
        <f t="shared" si="26"/>
        <v>0</v>
      </c>
      <c r="E226" s="39">
        <v>0</v>
      </c>
      <c r="F226" s="39">
        <f t="shared" si="27"/>
        <v>0</v>
      </c>
      <c r="G226" s="39">
        <f t="shared" si="24"/>
        <v>0</v>
      </c>
      <c r="H226" s="39">
        <f t="shared" si="25"/>
        <v>0</v>
      </c>
      <c r="I226" s="39">
        <v>0</v>
      </c>
      <c r="J226" s="39">
        <v>0</v>
      </c>
      <c r="K226" s="39">
        <v>0</v>
      </c>
      <c r="L226" s="39">
        <v>0</v>
      </c>
      <c r="M226" s="39">
        <v>0</v>
      </c>
      <c r="N226" s="39">
        <v>0</v>
      </c>
      <c r="O226" s="39">
        <v>0</v>
      </c>
      <c r="P226" s="39">
        <v>0</v>
      </c>
      <c r="Q226" s="39">
        <f t="shared" si="29"/>
        <v>0</v>
      </c>
      <c r="R226" s="39">
        <f t="shared" si="28"/>
        <v>0</v>
      </c>
      <c r="S226" s="40">
        <v>0</v>
      </c>
      <c r="T226" s="76" t="s">
        <v>498</v>
      </c>
    </row>
    <row r="227" spans="1:20" ht="25.5" x14ac:dyDescent="0.25">
      <c r="A227" s="22" t="s">
        <v>34</v>
      </c>
      <c r="B227" s="23" t="s">
        <v>109</v>
      </c>
      <c r="C227" s="46" t="s">
        <v>49</v>
      </c>
      <c r="D227" s="39">
        <f t="shared" si="26"/>
        <v>0</v>
      </c>
      <c r="E227" s="39">
        <v>0</v>
      </c>
      <c r="F227" s="39">
        <f t="shared" si="27"/>
        <v>0</v>
      </c>
      <c r="G227" s="39">
        <f t="shared" si="24"/>
        <v>0</v>
      </c>
      <c r="H227" s="39">
        <f t="shared" si="25"/>
        <v>0</v>
      </c>
      <c r="I227" s="39">
        <v>0</v>
      </c>
      <c r="J227" s="39">
        <v>0</v>
      </c>
      <c r="K227" s="39">
        <v>0</v>
      </c>
      <c r="L227" s="39">
        <v>0</v>
      </c>
      <c r="M227" s="39">
        <v>0</v>
      </c>
      <c r="N227" s="39">
        <v>0</v>
      </c>
      <c r="O227" s="39">
        <v>0</v>
      </c>
      <c r="P227" s="39">
        <v>0</v>
      </c>
      <c r="Q227" s="39">
        <f t="shared" si="29"/>
        <v>0</v>
      </c>
      <c r="R227" s="39">
        <f t="shared" si="28"/>
        <v>0</v>
      </c>
      <c r="S227" s="40">
        <v>0</v>
      </c>
      <c r="T227" s="76" t="s">
        <v>498</v>
      </c>
    </row>
    <row r="228" spans="1:20" ht="25.5" x14ac:dyDescent="0.25">
      <c r="A228" s="22" t="s">
        <v>110</v>
      </c>
      <c r="B228" s="23" t="s">
        <v>111</v>
      </c>
      <c r="C228" s="46" t="s">
        <v>49</v>
      </c>
      <c r="D228" s="39">
        <f t="shared" si="26"/>
        <v>0</v>
      </c>
      <c r="E228" s="39">
        <v>0</v>
      </c>
      <c r="F228" s="39">
        <f t="shared" si="27"/>
        <v>0</v>
      </c>
      <c r="G228" s="39">
        <f t="shared" si="24"/>
        <v>0</v>
      </c>
      <c r="H228" s="39">
        <f t="shared" si="25"/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>
        <v>0</v>
      </c>
      <c r="Q228" s="39">
        <f t="shared" si="29"/>
        <v>0</v>
      </c>
      <c r="R228" s="39">
        <f t="shared" si="28"/>
        <v>0</v>
      </c>
      <c r="S228" s="40">
        <v>0</v>
      </c>
      <c r="T228" s="76" t="s">
        <v>498</v>
      </c>
    </row>
    <row r="229" spans="1:20" ht="25.5" x14ac:dyDescent="0.25">
      <c r="A229" s="22" t="s">
        <v>112</v>
      </c>
      <c r="B229" s="23" t="s">
        <v>113</v>
      </c>
      <c r="C229" s="46" t="s">
        <v>49</v>
      </c>
      <c r="D229" s="39">
        <f t="shared" si="26"/>
        <v>1.2456</v>
      </c>
      <c r="E229" s="39">
        <v>0</v>
      </c>
      <c r="F229" s="39">
        <f t="shared" si="27"/>
        <v>1.2456</v>
      </c>
      <c r="G229" s="39">
        <f t="shared" si="24"/>
        <v>1.2456</v>
      </c>
      <c r="H229" s="39">
        <f t="shared" si="25"/>
        <v>0.38747461726475169</v>
      </c>
      <c r="I229" s="39">
        <f>I230+I231</f>
        <v>0</v>
      </c>
      <c r="J229" s="39">
        <v>7.3469039999999996E-3</v>
      </c>
      <c r="K229" s="39">
        <f>K230+K231</f>
        <v>1.2456</v>
      </c>
      <c r="L229" s="39">
        <v>0.3801277132647517</v>
      </c>
      <c r="M229" s="39">
        <f>M230+M231</f>
        <v>0</v>
      </c>
      <c r="N229" s="39">
        <v>0</v>
      </c>
      <c r="O229" s="39">
        <f>O230+O231</f>
        <v>0</v>
      </c>
      <c r="P229" s="39">
        <v>0</v>
      </c>
      <c r="Q229" s="39">
        <f t="shared" si="29"/>
        <v>0.85812538273524841</v>
      </c>
      <c r="R229" s="39">
        <f t="shared" si="28"/>
        <v>-0.85812538273524841</v>
      </c>
      <c r="S229" s="40">
        <f t="shared" ref="S229:S262" si="30">(J229+L229+N229+P229)/(I229+K229+M229+O229)*100-100</f>
        <v>-68.892532332630722</v>
      </c>
      <c r="T229" s="75" t="s">
        <v>498</v>
      </c>
    </row>
    <row r="230" spans="1:20" ht="25.5" x14ac:dyDescent="0.25">
      <c r="A230" s="22" t="s">
        <v>114</v>
      </c>
      <c r="B230" s="23" t="s">
        <v>115</v>
      </c>
      <c r="C230" s="46" t="s">
        <v>49</v>
      </c>
      <c r="D230" s="39">
        <f t="shared" si="26"/>
        <v>0</v>
      </c>
      <c r="E230" s="39">
        <v>0</v>
      </c>
      <c r="F230" s="39">
        <f t="shared" si="27"/>
        <v>0</v>
      </c>
      <c r="G230" s="39">
        <f t="shared" si="24"/>
        <v>0</v>
      </c>
      <c r="H230" s="39">
        <f t="shared" si="25"/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>
        <v>0</v>
      </c>
      <c r="Q230" s="39">
        <f t="shared" si="29"/>
        <v>0</v>
      </c>
      <c r="R230" s="39">
        <f t="shared" si="28"/>
        <v>0</v>
      </c>
      <c r="S230" s="40">
        <v>0</v>
      </c>
      <c r="T230" s="75" t="s">
        <v>498</v>
      </c>
    </row>
    <row r="231" spans="1:20" ht="25.5" x14ac:dyDescent="0.25">
      <c r="A231" s="22" t="s">
        <v>116</v>
      </c>
      <c r="B231" s="23" t="s">
        <v>117</v>
      </c>
      <c r="C231" s="46" t="s">
        <v>49</v>
      </c>
      <c r="D231" s="39">
        <f t="shared" si="26"/>
        <v>1.2456</v>
      </c>
      <c r="E231" s="39">
        <v>0</v>
      </c>
      <c r="F231" s="39">
        <f t="shared" si="27"/>
        <v>1.2456</v>
      </c>
      <c r="G231" s="39">
        <f t="shared" si="24"/>
        <v>1.2456</v>
      </c>
      <c r="H231" s="39">
        <f t="shared" si="25"/>
        <v>0.38747461726475169</v>
      </c>
      <c r="I231" s="39">
        <f>SUM(I232:I236)</f>
        <v>0</v>
      </c>
      <c r="J231" s="39">
        <v>7.3469039999999996E-3</v>
      </c>
      <c r="K231" s="39">
        <f>SUM(K232:K236)</f>
        <v>1.2456</v>
      </c>
      <c r="L231" s="39">
        <v>0.3801277132647517</v>
      </c>
      <c r="M231" s="39">
        <f>SUM(M232:M236)</f>
        <v>0</v>
      </c>
      <c r="N231" s="39">
        <v>0</v>
      </c>
      <c r="O231" s="39">
        <f>SUM(O232:O236)</f>
        <v>0</v>
      </c>
      <c r="P231" s="39">
        <v>0</v>
      </c>
      <c r="Q231" s="39">
        <f t="shared" si="29"/>
        <v>0.85812538273524841</v>
      </c>
      <c r="R231" s="39">
        <f t="shared" si="28"/>
        <v>-0.85812538273524841</v>
      </c>
      <c r="S231" s="40">
        <f t="shared" si="30"/>
        <v>-68.892532332630722</v>
      </c>
      <c r="T231" s="77" t="s">
        <v>498</v>
      </c>
    </row>
    <row r="232" spans="1:20" ht="47.25" x14ac:dyDescent="0.25">
      <c r="A232" s="24" t="s">
        <v>116</v>
      </c>
      <c r="B232" s="25" t="s">
        <v>289</v>
      </c>
      <c r="C232" s="47" t="s">
        <v>290</v>
      </c>
      <c r="D232" s="10">
        <f t="shared" si="26"/>
        <v>1.2456</v>
      </c>
      <c r="E232" s="10">
        <v>0</v>
      </c>
      <c r="F232" s="10">
        <f t="shared" si="27"/>
        <v>1.2456</v>
      </c>
      <c r="G232" s="10">
        <f t="shared" si="24"/>
        <v>1.2456</v>
      </c>
      <c r="H232" s="10">
        <f t="shared" si="25"/>
        <v>0.38747461726475169</v>
      </c>
      <c r="I232" s="10">
        <v>0</v>
      </c>
      <c r="J232" s="10">
        <v>0</v>
      </c>
      <c r="K232" s="10">
        <v>1.2456</v>
      </c>
      <c r="L232" s="10">
        <v>0.38747461726475169</v>
      </c>
      <c r="M232" s="10">
        <v>0</v>
      </c>
      <c r="N232" s="10">
        <v>0</v>
      </c>
      <c r="O232" s="10">
        <v>0</v>
      </c>
      <c r="P232" s="10">
        <v>0</v>
      </c>
      <c r="Q232" s="10">
        <f t="shared" si="29"/>
        <v>0.85812538273524841</v>
      </c>
      <c r="R232" s="10">
        <f t="shared" si="28"/>
        <v>-0.85812538273524841</v>
      </c>
      <c r="S232" s="41">
        <f t="shared" si="30"/>
        <v>-68.892532332630722</v>
      </c>
      <c r="T232" s="75" t="s">
        <v>612</v>
      </c>
    </row>
    <row r="233" spans="1:20" ht="47.25" x14ac:dyDescent="0.25">
      <c r="A233" s="24" t="s">
        <v>116</v>
      </c>
      <c r="B233" s="25" t="s">
        <v>327</v>
      </c>
      <c r="C233" s="47" t="s">
        <v>328</v>
      </c>
      <c r="D233" s="10">
        <f t="shared" si="26"/>
        <v>0</v>
      </c>
      <c r="E233" s="10">
        <v>0</v>
      </c>
      <c r="F233" s="10">
        <f t="shared" si="27"/>
        <v>0</v>
      </c>
      <c r="G233" s="10">
        <f t="shared" si="24"/>
        <v>0</v>
      </c>
      <c r="H233" s="10">
        <f t="shared" si="25"/>
        <v>0</v>
      </c>
      <c r="I233" s="10">
        <v>0</v>
      </c>
      <c r="J233" s="10">
        <v>7.3469039999999996E-3</v>
      </c>
      <c r="K233" s="10">
        <v>0</v>
      </c>
      <c r="L233" s="10">
        <v>-7.3469039999999996E-3</v>
      </c>
      <c r="M233" s="10">
        <v>0</v>
      </c>
      <c r="N233" s="10">
        <v>0</v>
      </c>
      <c r="O233" s="10">
        <v>0</v>
      </c>
      <c r="P233" s="10">
        <v>0</v>
      </c>
      <c r="Q233" s="10">
        <f t="shared" si="29"/>
        <v>0</v>
      </c>
      <c r="R233" s="10">
        <f t="shared" si="28"/>
        <v>0</v>
      </c>
      <c r="S233" s="41">
        <v>0</v>
      </c>
      <c r="T233" s="75" t="s">
        <v>499</v>
      </c>
    </row>
    <row r="234" spans="1:20" ht="78.75" x14ac:dyDescent="0.25">
      <c r="A234" s="24" t="s">
        <v>116</v>
      </c>
      <c r="B234" s="25" t="s">
        <v>570</v>
      </c>
      <c r="C234" s="47" t="s">
        <v>430</v>
      </c>
      <c r="D234" s="10">
        <f t="shared" si="26"/>
        <v>0</v>
      </c>
      <c r="E234" s="10">
        <v>0</v>
      </c>
      <c r="F234" s="10">
        <f t="shared" si="27"/>
        <v>0</v>
      </c>
      <c r="G234" s="10">
        <f t="shared" si="24"/>
        <v>0</v>
      </c>
      <c r="H234" s="10">
        <f t="shared" si="25"/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10">
        <v>0</v>
      </c>
      <c r="P234" s="10">
        <v>0</v>
      </c>
      <c r="Q234" s="10">
        <f t="shared" si="29"/>
        <v>0</v>
      </c>
      <c r="R234" s="10">
        <f t="shared" si="28"/>
        <v>0</v>
      </c>
      <c r="S234" s="41">
        <v>0</v>
      </c>
      <c r="T234" s="75" t="s">
        <v>500</v>
      </c>
    </row>
    <row r="235" spans="1:20" ht="63" x14ac:dyDescent="0.25">
      <c r="A235" s="24" t="s">
        <v>24</v>
      </c>
      <c r="B235" s="25" t="s">
        <v>434</v>
      </c>
      <c r="C235" s="47" t="s">
        <v>428</v>
      </c>
      <c r="D235" s="10">
        <f t="shared" si="26"/>
        <v>0</v>
      </c>
      <c r="E235" s="10">
        <v>0</v>
      </c>
      <c r="F235" s="10">
        <f t="shared" si="27"/>
        <v>0</v>
      </c>
      <c r="G235" s="10">
        <f t="shared" si="24"/>
        <v>0</v>
      </c>
      <c r="H235" s="10">
        <f t="shared" si="25"/>
        <v>0</v>
      </c>
      <c r="I235" s="10">
        <v>0</v>
      </c>
      <c r="J235" s="10">
        <v>0</v>
      </c>
      <c r="K235" s="10">
        <v>0</v>
      </c>
      <c r="L235" s="10">
        <v>0</v>
      </c>
      <c r="M235" s="10">
        <v>0</v>
      </c>
      <c r="N235" s="10">
        <v>0</v>
      </c>
      <c r="O235" s="10">
        <v>0</v>
      </c>
      <c r="P235" s="10">
        <v>0</v>
      </c>
      <c r="Q235" s="10">
        <f t="shared" si="29"/>
        <v>0</v>
      </c>
      <c r="R235" s="10">
        <f t="shared" si="28"/>
        <v>0</v>
      </c>
      <c r="S235" s="41">
        <v>0</v>
      </c>
      <c r="T235" s="75" t="s">
        <v>501</v>
      </c>
    </row>
    <row r="236" spans="1:20" ht="63" x14ac:dyDescent="0.25">
      <c r="A236" s="24" t="s">
        <v>24</v>
      </c>
      <c r="B236" s="25" t="s">
        <v>571</v>
      </c>
      <c r="C236" s="47" t="s">
        <v>429</v>
      </c>
      <c r="D236" s="10">
        <f t="shared" si="26"/>
        <v>0</v>
      </c>
      <c r="E236" s="10">
        <v>0</v>
      </c>
      <c r="F236" s="10">
        <f t="shared" si="27"/>
        <v>0</v>
      </c>
      <c r="G236" s="10">
        <f t="shared" si="24"/>
        <v>0</v>
      </c>
      <c r="H236" s="10">
        <f t="shared" si="25"/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10">
        <v>0</v>
      </c>
      <c r="P236" s="10">
        <v>0</v>
      </c>
      <c r="Q236" s="10">
        <f t="shared" si="29"/>
        <v>0</v>
      </c>
      <c r="R236" s="10">
        <f t="shared" si="28"/>
        <v>0</v>
      </c>
      <c r="S236" s="41">
        <v>0</v>
      </c>
      <c r="T236" s="75" t="s">
        <v>501</v>
      </c>
    </row>
    <row r="237" spans="1:20" ht="38.25" x14ac:dyDescent="0.25">
      <c r="A237" s="22" t="s">
        <v>35</v>
      </c>
      <c r="B237" s="23" t="s">
        <v>118</v>
      </c>
      <c r="C237" s="46" t="s">
        <v>49</v>
      </c>
      <c r="D237" s="39">
        <f t="shared" si="26"/>
        <v>0</v>
      </c>
      <c r="E237" s="39">
        <v>0</v>
      </c>
      <c r="F237" s="39">
        <f t="shared" si="27"/>
        <v>0</v>
      </c>
      <c r="G237" s="39">
        <f t="shared" si="24"/>
        <v>0</v>
      </c>
      <c r="H237" s="39">
        <f t="shared" si="25"/>
        <v>0</v>
      </c>
      <c r="I237" s="39">
        <v>0</v>
      </c>
      <c r="J237" s="39">
        <v>0</v>
      </c>
      <c r="K237" s="39">
        <v>0</v>
      </c>
      <c r="L237" s="39">
        <v>0</v>
      </c>
      <c r="M237" s="39">
        <v>0</v>
      </c>
      <c r="N237" s="39">
        <v>0</v>
      </c>
      <c r="O237" s="39">
        <v>0</v>
      </c>
      <c r="P237" s="39">
        <v>0</v>
      </c>
      <c r="Q237" s="39">
        <f t="shared" si="29"/>
        <v>0</v>
      </c>
      <c r="R237" s="39">
        <f t="shared" si="28"/>
        <v>0</v>
      </c>
      <c r="S237" s="40">
        <v>0</v>
      </c>
      <c r="T237" s="75" t="s">
        <v>498</v>
      </c>
    </row>
    <row r="238" spans="1:20" ht="38.25" x14ac:dyDescent="0.25">
      <c r="A238" s="22" t="s">
        <v>119</v>
      </c>
      <c r="B238" s="23" t="s">
        <v>120</v>
      </c>
      <c r="C238" s="46" t="s">
        <v>49</v>
      </c>
      <c r="D238" s="39">
        <f t="shared" si="26"/>
        <v>0</v>
      </c>
      <c r="E238" s="39">
        <v>0</v>
      </c>
      <c r="F238" s="39">
        <f t="shared" si="27"/>
        <v>0</v>
      </c>
      <c r="G238" s="39">
        <f t="shared" si="24"/>
        <v>0</v>
      </c>
      <c r="H238" s="39">
        <f t="shared" si="25"/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39">
        <v>0</v>
      </c>
      <c r="Q238" s="39">
        <f t="shared" si="29"/>
        <v>0</v>
      </c>
      <c r="R238" s="39">
        <f t="shared" si="28"/>
        <v>0</v>
      </c>
      <c r="S238" s="40">
        <v>0</v>
      </c>
      <c r="T238" s="75" t="s">
        <v>498</v>
      </c>
    </row>
    <row r="239" spans="1:20" ht="25.5" x14ac:dyDescent="0.25">
      <c r="A239" s="22" t="s">
        <v>121</v>
      </c>
      <c r="B239" s="23" t="s">
        <v>122</v>
      </c>
      <c r="C239" s="46" t="s">
        <v>49</v>
      </c>
      <c r="D239" s="39">
        <f t="shared" si="26"/>
        <v>0</v>
      </c>
      <c r="E239" s="39">
        <v>0</v>
      </c>
      <c r="F239" s="39">
        <f t="shared" si="27"/>
        <v>0</v>
      </c>
      <c r="G239" s="39">
        <f t="shared" si="24"/>
        <v>0</v>
      </c>
      <c r="H239" s="39">
        <f t="shared" si="25"/>
        <v>0</v>
      </c>
      <c r="I239" s="39">
        <v>0</v>
      </c>
      <c r="J239" s="39">
        <v>0</v>
      </c>
      <c r="K239" s="39">
        <v>0</v>
      </c>
      <c r="L239" s="39">
        <v>0</v>
      </c>
      <c r="M239" s="39">
        <v>0</v>
      </c>
      <c r="N239" s="39">
        <v>0</v>
      </c>
      <c r="O239" s="39">
        <v>0</v>
      </c>
      <c r="P239" s="39">
        <v>0</v>
      </c>
      <c r="Q239" s="39">
        <f t="shared" si="29"/>
        <v>0</v>
      </c>
      <c r="R239" s="39">
        <f t="shared" si="28"/>
        <v>0</v>
      </c>
      <c r="S239" s="40">
        <v>0</v>
      </c>
      <c r="T239" s="75" t="s">
        <v>498</v>
      </c>
    </row>
    <row r="240" spans="1:20" ht="25.5" x14ac:dyDescent="0.25">
      <c r="A240" s="22" t="s">
        <v>36</v>
      </c>
      <c r="B240" s="23" t="s">
        <v>123</v>
      </c>
      <c r="C240" s="46" t="s">
        <v>49</v>
      </c>
      <c r="D240" s="39">
        <f t="shared" si="26"/>
        <v>93.308996849527929</v>
      </c>
      <c r="E240" s="39">
        <v>0</v>
      </c>
      <c r="F240" s="39">
        <f t="shared" si="27"/>
        <v>93.308996849527929</v>
      </c>
      <c r="G240" s="39">
        <f t="shared" si="24"/>
        <v>93.308996849527929</v>
      </c>
      <c r="H240" s="39">
        <f t="shared" si="25"/>
        <v>73.165479635450041</v>
      </c>
      <c r="I240" s="39">
        <f>SUM(I241:I289)</f>
        <v>1.6855086399000005</v>
      </c>
      <c r="J240" s="39">
        <v>6.657012108</v>
      </c>
      <c r="K240" s="39">
        <f>SUM(K241:K289)</f>
        <v>34.447213026259988</v>
      </c>
      <c r="L240" s="39">
        <v>17.319850137901014</v>
      </c>
      <c r="M240" s="39">
        <f>SUM(M241:M289)</f>
        <v>37.287779593011969</v>
      </c>
      <c r="N240" s="39">
        <v>36.980094836287456</v>
      </c>
      <c r="O240" s="39">
        <f>SUM(O241:O289)</f>
        <v>19.888495590355976</v>
      </c>
      <c r="P240" s="39">
        <v>12.208522553261576</v>
      </c>
      <c r="Q240" s="39">
        <f t="shared" si="29"/>
        <v>20.143517214077889</v>
      </c>
      <c r="R240" s="39">
        <f t="shared" si="28"/>
        <v>-20.143517214077889</v>
      </c>
      <c r="S240" s="40">
        <f t="shared" si="30"/>
        <v>-21.587968892819362</v>
      </c>
      <c r="T240" s="75" t="s">
        <v>498</v>
      </c>
    </row>
    <row r="241" spans="1:20" ht="47.25" x14ac:dyDescent="0.25">
      <c r="A241" s="34" t="s">
        <v>36</v>
      </c>
      <c r="B241" s="35" t="s">
        <v>291</v>
      </c>
      <c r="C241" s="54" t="s">
        <v>292</v>
      </c>
      <c r="D241" s="10">
        <f t="shared" si="26"/>
        <v>14.807278457759999</v>
      </c>
      <c r="E241" s="10">
        <v>0</v>
      </c>
      <c r="F241" s="10">
        <f t="shared" si="27"/>
        <v>14.807278457759999</v>
      </c>
      <c r="G241" s="10">
        <f t="shared" si="24"/>
        <v>14.807278457759999</v>
      </c>
      <c r="H241" s="10">
        <f t="shared" si="25"/>
        <v>12.378021359592047</v>
      </c>
      <c r="I241" s="10">
        <v>0</v>
      </c>
      <c r="J241" s="10">
        <v>0</v>
      </c>
      <c r="K241" s="10">
        <v>4.9357594859199994</v>
      </c>
      <c r="L241" s="10">
        <v>3.5739980615920479</v>
      </c>
      <c r="M241" s="10">
        <v>4.9357594859199994</v>
      </c>
      <c r="N241" s="10">
        <v>4.9045245499999996</v>
      </c>
      <c r="O241" s="10">
        <v>4.9357594859199994</v>
      </c>
      <c r="P241" s="10">
        <v>3.8994987480000001</v>
      </c>
      <c r="Q241" s="10">
        <f t="shared" si="29"/>
        <v>2.4292570981679518</v>
      </c>
      <c r="R241" s="10">
        <f t="shared" si="28"/>
        <v>-2.4292570981679518</v>
      </c>
      <c r="S241" s="41">
        <f t="shared" si="30"/>
        <v>-16.405831126211183</v>
      </c>
      <c r="T241" s="75" t="s">
        <v>604</v>
      </c>
    </row>
    <row r="242" spans="1:20" ht="47.25" x14ac:dyDescent="0.25">
      <c r="A242" s="34" t="s">
        <v>36</v>
      </c>
      <c r="B242" s="35" t="s">
        <v>293</v>
      </c>
      <c r="C242" s="54" t="s">
        <v>294</v>
      </c>
      <c r="D242" s="10">
        <f t="shared" si="26"/>
        <v>21.951884399999997</v>
      </c>
      <c r="E242" s="10">
        <v>0</v>
      </c>
      <c r="F242" s="10">
        <f t="shared" si="27"/>
        <v>21.951884399999997</v>
      </c>
      <c r="G242" s="10">
        <f t="shared" si="24"/>
        <v>21.951884399999997</v>
      </c>
      <c r="H242" s="10">
        <f t="shared" si="25"/>
        <v>17.839217000000048</v>
      </c>
      <c r="I242" s="10">
        <v>0</v>
      </c>
      <c r="J242" s="10">
        <v>0</v>
      </c>
      <c r="K242" s="10">
        <v>7.3172947999999982</v>
      </c>
      <c r="L242" s="10">
        <v>5.4833108371297676</v>
      </c>
      <c r="M242" s="10">
        <v>7.3172947999999991</v>
      </c>
      <c r="N242" s="10">
        <v>6.149096680638281</v>
      </c>
      <c r="O242" s="10">
        <v>7.3172947999999991</v>
      </c>
      <c r="P242" s="10">
        <v>6.2068094822319981</v>
      </c>
      <c r="Q242" s="10">
        <f t="shared" si="29"/>
        <v>4.1126673999999497</v>
      </c>
      <c r="R242" s="10">
        <f t="shared" si="28"/>
        <v>-4.1126673999999497</v>
      </c>
      <c r="S242" s="41">
        <f t="shared" si="30"/>
        <v>-18.734917354065288</v>
      </c>
      <c r="T242" s="75" t="s">
        <v>604</v>
      </c>
    </row>
    <row r="243" spans="1:20" ht="47.25" x14ac:dyDescent="0.25">
      <c r="A243" s="24" t="s">
        <v>36</v>
      </c>
      <c r="B243" s="36" t="s">
        <v>295</v>
      </c>
      <c r="C243" s="52" t="s">
        <v>296</v>
      </c>
      <c r="D243" s="10">
        <f t="shared" si="26"/>
        <v>2.8688939460480003</v>
      </c>
      <c r="E243" s="10">
        <v>0</v>
      </c>
      <c r="F243" s="10">
        <f t="shared" si="27"/>
        <v>2.8688939460480003</v>
      </c>
      <c r="G243" s="10">
        <f t="shared" si="24"/>
        <v>2.8688939460480003</v>
      </c>
      <c r="H243" s="10">
        <f t="shared" si="25"/>
        <v>1.3931616620997804</v>
      </c>
      <c r="I243" s="10">
        <v>0.25776213888000005</v>
      </c>
      <c r="J243" s="10">
        <v>9.5999999999999992E-3</v>
      </c>
      <c r="K243" s="10">
        <v>0</v>
      </c>
      <c r="L243" s="10">
        <v>0.92005023809978048</v>
      </c>
      <c r="M243" s="10">
        <v>0</v>
      </c>
      <c r="N243" s="10">
        <v>1.067656E-2</v>
      </c>
      <c r="O243" s="10">
        <v>2.6111318071680003</v>
      </c>
      <c r="P243" s="10">
        <v>0.45283486400000006</v>
      </c>
      <c r="Q243" s="10">
        <f t="shared" si="29"/>
        <v>1.4757322839482199</v>
      </c>
      <c r="R243" s="10">
        <f t="shared" si="28"/>
        <v>-1.4757322839482199</v>
      </c>
      <c r="S243" s="41">
        <f t="shared" si="30"/>
        <v>-51.439067170157742</v>
      </c>
      <c r="T243" s="75" t="s">
        <v>604</v>
      </c>
    </row>
    <row r="244" spans="1:20" ht="47.25" x14ac:dyDescent="0.25">
      <c r="A244" s="24" t="s">
        <v>36</v>
      </c>
      <c r="B244" s="36" t="s">
        <v>572</v>
      </c>
      <c r="C244" s="52" t="s">
        <v>297</v>
      </c>
      <c r="D244" s="10">
        <f t="shared" si="26"/>
        <v>6.5709023375999998</v>
      </c>
      <c r="E244" s="10">
        <v>0</v>
      </c>
      <c r="F244" s="10">
        <f t="shared" si="27"/>
        <v>6.5709023375999998</v>
      </c>
      <c r="G244" s="10">
        <f t="shared" si="24"/>
        <v>6.5709023375999998</v>
      </c>
      <c r="H244" s="10">
        <f t="shared" si="25"/>
        <v>5.0957656320711813</v>
      </c>
      <c r="I244" s="10">
        <v>0.761182464</v>
      </c>
      <c r="J244" s="10">
        <v>9.5999999999999992E-3</v>
      </c>
      <c r="K244" s="10">
        <v>0</v>
      </c>
      <c r="L244" s="10">
        <v>1.1539511520711809</v>
      </c>
      <c r="M244" s="10">
        <v>5.8097198735999998</v>
      </c>
      <c r="N244" s="10">
        <v>3.6088429999999998E-2</v>
      </c>
      <c r="O244" s="10">
        <v>0</v>
      </c>
      <c r="P244" s="10">
        <v>3.8961260499999999</v>
      </c>
      <c r="Q244" s="10">
        <f t="shared" si="29"/>
        <v>1.4751367055288185</v>
      </c>
      <c r="R244" s="10">
        <f t="shared" si="28"/>
        <v>-1.4751367055288185</v>
      </c>
      <c r="S244" s="41">
        <f t="shared" si="30"/>
        <v>-22.449530212734942</v>
      </c>
      <c r="T244" s="75" t="s">
        <v>604</v>
      </c>
    </row>
    <row r="245" spans="1:20" ht="47.25" x14ac:dyDescent="0.25">
      <c r="A245" s="24" t="s">
        <v>36</v>
      </c>
      <c r="B245" s="27" t="s">
        <v>298</v>
      </c>
      <c r="C245" s="52" t="s">
        <v>299</v>
      </c>
      <c r="D245" s="10">
        <f t="shared" si="26"/>
        <v>20.126256573600003</v>
      </c>
      <c r="E245" s="10">
        <v>0</v>
      </c>
      <c r="F245" s="10">
        <f t="shared" si="27"/>
        <v>20.126256573600003</v>
      </c>
      <c r="G245" s="10">
        <f t="shared" si="24"/>
        <v>20.126256573600003</v>
      </c>
      <c r="H245" s="10">
        <f t="shared" si="25"/>
        <v>14.696550939249761</v>
      </c>
      <c r="I245" s="10">
        <v>0</v>
      </c>
      <c r="J245" s="10">
        <v>0</v>
      </c>
      <c r="K245" s="10">
        <v>20.126256573600003</v>
      </c>
      <c r="L245" s="10">
        <v>5.5028327572497613</v>
      </c>
      <c r="M245" s="10">
        <v>0</v>
      </c>
      <c r="N245" s="10">
        <v>0.9427549300000001</v>
      </c>
      <c r="O245" s="10">
        <v>0</v>
      </c>
      <c r="P245" s="10">
        <v>8.250963252</v>
      </c>
      <c r="Q245" s="10">
        <f t="shared" si="29"/>
        <v>5.4297056343502419</v>
      </c>
      <c r="R245" s="10">
        <f t="shared" si="28"/>
        <v>-5.4297056343502419</v>
      </c>
      <c r="S245" s="41">
        <f t="shared" si="30"/>
        <v>-26.978219295248834</v>
      </c>
      <c r="T245" s="75" t="s">
        <v>604</v>
      </c>
    </row>
    <row r="246" spans="1:20" ht="47.25" x14ac:dyDescent="0.25">
      <c r="A246" s="24" t="s">
        <v>36</v>
      </c>
      <c r="B246" s="27" t="s">
        <v>395</v>
      </c>
      <c r="C246" s="52" t="s">
        <v>300</v>
      </c>
      <c r="D246" s="10">
        <f t="shared" si="26"/>
        <v>14.891578316287999</v>
      </c>
      <c r="E246" s="10">
        <v>0</v>
      </c>
      <c r="F246" s="10">
        <f t="shared" si="27"/>
        <v>14.891578316287999</v>
      </c>
      <c r="G246" s="10">
        <f t="shared" si="24"/>
        <v>14.891578316287999</v>
      </c>
      <c r="H246" s="10">
        <f t="shared" si="25"/>
        <v>9.5088172195014842</v>
      </c>
      <c r="I246" s="10">
        <v>0</v>
      </c>
      <c r="J246" s="10">
        <v>0</v>
      </c>
      <c r="K246" s="10">
        <v>0</v>
      </c>
      <c r="L246" s="10">
        <v>3.8236154546932708</v>
      </c>
      <c r="M246" s="10">
        <v>14.891578316287999</v>
      </c>
      <c r="N246" s="10">
        <v>20.138201764808212</v>
      </c>
      <c r="O246" s="10">
        <v>0</v>
      </c>
      <c r="P246" s="10">
        <v>-14.452999999999999</v>
      </c>
      <c r="Q246" s="10">
        <f t="shared" si="29"/>
        <v>5.3827610967865152</v>
      </c>
      <c r="R246" s="10">
        <f t="shared" si="28"/>
        <v>-5.3827610967865152</v>
      </c>
      <c r="S246" s="41">
        <f t="shared" si="30"/>
        <v>-36.146343808963479</v>
      </c>
      <c r="T246" s="75" t="s">
        <v>604</v>
      </c>
    </row>
    <row r="247" spans="1:20" ht="47.25" x14ac:dyDescent="0.25">
      <c r="A247" s="24" t="s">
        <v>36</v>
      </c>
      <c r="B247" s="27" t="s">
        <v>301</v>
      </c>
      <c r="C247" s="52" t="s">
        <v>302</v>
      </c>
      <c r="D247" s="10">
        <f t="shared" si="26"/>
        <v>1.582139393376</v>
      </c>
      <c r="E247" s="10">
        <v>0</v>
      </c>
      <c r="F247" s="10">
        <f t="shared" si="27"/>
        <v>1.582139393376</v>
      </c>
      <c r="G247" s="10">
        <f t="shared" si="24"/>
        <v>1.582139393376</v>
      </c>
      <c r="H247" s="10">
        <f t="shared" si="25"/>
        <v>0.843206437889364</v>
      </c>
      <c r="I247" s="10">
        <v>5.9694755999999995E-2</v>
      </c>
      <c r="J247" s="10">
        <v>6.7204799999999995E-2</v>
      </c>
      <c r="K247" s="10">
        <v>0</v>
      </c>
      <c r="L247" s="10">
        <v>0.31293205215729925</v>
      </c>
      <c r="M247" s="10">
        <v>1.5224446373759999</v>
      </c>
      <c r="N247" s="10">
        <v>1.6780695857320649</v>
      </c>
      <c r="O247" s="10">
        <v>0</v>
      </c>
      <c r="P247" s="10">
        <v>-1.2150000000000001</v>
      </c>
      <c r="Q247" s="10">
        <f t="shared" si="29"/>
        <v>0.73893295548663596</v>
      </c>
      <c r="R247" s="10">
        <f t="shared" si="28"/>
        <v>-0.73893295548663596</v>
      </c>
      <c r="S247" s="41">
        <f t="shared" si="30"/>
        <v>-46.704668285256865</v>
      </c>
      <c r="T247" s="75" t="s">
        <v>604</v>
      </c>
    </row>
    <row r="248" spans="1:20" ht="78.75" x14ac:dyDescent="0.25">
      <c r="A248" s="24" t="s">
        <v>36</v>
      </c>
      <c r="B248" s="27" t="s">
        <v>303</v>
      </c>
      <c r="C248" s="52" t="s">
        <v>304</v>
      </c>
      <c r="D248" s="10">
        <f t="shared" si="26"/>
        <v>1.688575513632</v>
      </c>
      <c r="E248" s="10">
        <v>0</v>
      </c>
      <c r="F248" s="10">
        <f t="shared" si="27"/>
        <v>1.688575513632</v>
      </c>
      <c r="G248" s="10">
        <f t="shared" si="24"/>
        <v>1.688575513632</v>
      </c>
      <c r="H248" s="10">
        <f t="shared" si="25"/>
        <v>0.20775213600000475</v>
      </c>
      <c r="I248" s="10">
        <v>5.9694755999999995E-2</v>
      </c>
      <c r="J248" s="10">
        <v>0.11265915600000001</v>
      </c>
      <c r="K248" s="10">
        <v>0</v>
      </c>
      <c r="L248" s="10">
        <v>0.44258156060563247</v>
      </c>
      <c r="M248" s="10">
        <v>1.6288807576319999</v>
      </c>
      <c r="N248" s="10">
        <v>1.1690423583647924</v>
      </c>
      <c r="O248" s="10">
        <v>0</v>
      </c>
      <c r="P248" s="10">
        <v>-1.51653093897042</v>
      </c>
      <c r="Q248" s="10">
        <f t="shared" si="29"/>
        <v>1.4808233776319952</v>
      </c>
      <c r="R248" s="10">
        <f t="shared" si="28"/>
        <v>-1.4808233776319952</v>
      </c>
      <c r="S248" s="41">
        <f t="shared" si="30"/>
        <v>-87.696603775027782</v>
      </c>
      <c r="T248" s="75" t="s">
        <v>613</v>
      </c>
    </row>
    <row r="249" spans="1:20" ht="78.75" x14ac:dyDescent="0.25">
      <c r="A249" s="24" t="s">
        <v>36</v>
      </c>
      <c r="B249" s="27" t="s">
        <v>305</v>
      </c>
      <c r="C249" s="52" t="s">
        <v>306</v>
      </c>
      <c r="D249" s="10">
        <f t="shared" si="26"/>
        <v>1.1770966288319999</v>
      </c>
      <c r="E249" s="10">
        <v>0</v>
      </c>
      <c r="F249" s="10">
        <f t="shared" si="27"/>
        <v>1.1770966288319999</v>
      </c>
      <c r="G249" s="10">
        <f t="shared" si="24"/>
        <v>1.1770966288319999</v>
      </c>
      <c r="H249" s="10">
        <f t="shared" si="25"/>
        <v>0.61349783137754832</v>
      </c>
      <c r="I249" s="10">
        <v>5.9694755999999995E-2</v>
      </c>
      <c r="J249" s="10">
        <v>3.7545600000000005E-2</v>
      </c>
      <c r="K249" s="10">
        <v>0</v>
      </c>
      <c r="L249" s="10">
        <v>0.40677720137754836</v>
      </c>
      <c r="M249" s="10">
        <v>0</v>
      </c>
      <c r="N249" s="10">
        <v>0.46117502999999999</v>
      </c>
      <c r="O249" s="10">
        <v>1.1174018728319999</v>
      </c>
      <c r="P249" s="10">
        <v>-0.29199999999999998</v>
      </c>
      <c r="Q249" s="10">
        <f t="shared" si="29"/>
        <v>0.56359879745445163</v>
      </c>
      <c r="R249" s="10">
        <f t="shared" si="28"/>
        <v>-0.56359879745445163</v>
      </c>
      <c r="S249" s="41">
        <f t="shared" si="30"/>
        <v>-47.880418960480334</v>
      </c>
      <c r="T249" s="75" t="s">
        <v>613</v>
      </c>
    </row>
    <row r="250" spans="1:20" ht="78.75" x14ac:dyDescent="0.25">
      <c r="A250" s="24" t="s">
        <v>36</v>
      </c>
      <c r="B250" s="27" t="s">
        <v>307</v>
      </c>
      <c r="C250" s="52" t="s">
        <v>308</v>
      </c>
      <c r="D250" s="10">
        <f t="shared" si="26"/>
        <v>1.21079591664</v>
      </c>
      <c r="E250" s="10">
        <v>0</v>
      </c>
      <c r="F250" s="10">
        <f t="shared" si="27"/>
        <v>1.21079591664</v>
      </c>
      <c r="G250" s="10">
        <f t="shared" si="24"/>
        <v>1.21079591664</v>
      </c>
      <c r="H250" s="10">
        <f t="shared" si="25"/>
        <v>0.73522318169837864</v>
      </c>
      <c r="I250" s="10">
        <v>5.9694755999999995E-2</v>
      </c>
      <c r="J250" s="10">
        <v>2.0626799999999997E-2</v>
      </c>
      <c r="K250" s="10">
        <v>0</v>
      </c>
      <c r="L250" s="10">
        <v>0.2588567216983787</v>
      </c>
      <c r="M250" s="10">
        <v>0</v>
      </c>
      <c r="N250" s="10">
        <v>0.57573965999999999</v>
      </c>
      <c r="O250" s="10">
        <v>1.1511011606399999</v>
      </c>
      <c r="P250" s="10">
        <v>-0.12</v>
      </c>
      <c r="Q250" s="10">
        <f t="shared" si="29"/>
        <v>0.47557273494162133</v>
      </c>
      <c r="R250" s="10">
        <f t="shared" si="28"/>
        <v>-0.47557273494162133</v>
      </c>
      <c r="S250" s="41">
        <f t="shared" si="30"/>
        <v>-39.27769563853105</v>
      </c>
      <c r="T250" s="75" t="s">
        <v>613</v>
      </c>
    </row>
    <row r="251" spans="1:20" ht="47.25" x14ac:dyDescent="0.25">
      <c r="A251" s="24" t="s">
        <v>36</v>
      </c>
      <c r="B251" s="27" t="s">
        <v>309</v>
      </c>
      <c r="C251" s="52" t="s">
        <v>310</v>
      </c>
      <c r="D251" s="10">
        <f t="shared" si="26"/>
        <v>0.93743640848400001</v>
      </c>
      <c r="E251" s="10">
        <v>0</v>
      </c>
      <c r="F251" s="10">
        <f t="shared" si="27"/>
        <v>0.93743640848400001</v>
      </c>
      <c r="G251" s="10">
        <f t="shared" si="24"/>
        <v>0.93743640848400001</v>
      </c>
      <c r="H251" s="10">
        <f t="shared" si="25"/>
        <v>0.85834506648622555</v>
      </c>
      <c r="I251" s="10">
        <v>5.1635963940000001E-2</v>
      </c>
      <c r="J251" s="10">
        <v>0.85879313999999995</v>
      </c>
      <c r="K251" s="10">
        <v>0.88580044454399998</v>
      </c>
      <c r="L251" s="10">
        <v>-0.63444807351377441</v>
      </c>
      <c r="M251" s="10">
        <v>0</v>
      </c>
      <c r="N251" s="10">
        <v>0</v>
      </c>
      <c r="O251" s="10">
        <v>0</v>
      </c>
      <c r="P251" s="10">
        <v>0.63400000000000001</v>
      </c>
      <c r="Q251" s="10">
        <f t="shared" si="29"/>
        <v>7.9091341997774456E-2</v>
      </c>
      <c r="R251" s="10">
        <f t="shared" si="28"/>
        <v>-7.9091341997774456E-2</v>
      </c>
      <c r="S251" s="41">
        <f t="shared" si="30"/>
        <v>-8.436982101610397</v>
      </c>
      <c r="T251" s="75" t="s">
        <v>604</v>
      </c>
    </row>
    <row r="252" spans="1:20" ht="47.25" x14ac:dyDescent="0.25">
      <c r="A252" s="24" t="s">
        <v>36</v>
      </c>
      <c r="B252" s="25" t="s">
        <v>329</v>
      </c>
      <c r="C252" s="47" t="s">
        <v>330</v>
      </c>
      <c r="D252" s="10">
        <f t="shared" si="26"/>
        <v>0</v>
      </c>
      <c r="E252" s="10">
        <v>0</v>
      </c>
      <c r="F252" s="10">
        <f t="shared" si="27"/>
        <v>0</v>
      </c>
      <c r="G252" s="10">
        <f t="shared" si="24"/>
        <v>0</v>
      </c>
      <c r="H252" s="10">
        <f t="shared" si="25"/>
        <v>0</v>
      </c>
      <c r="I252" s="10">
        <v>0</v>
      </c>
      <c r="J252" s="10">
        <v>0</v>
      </c>
      <c r="K252" s="10">
        <v>0</v>
      </c>
      <c r="L252" s="10">
        <v>0</v>
      </c>
      <c r="M252" s="10">
        <v>0</v>
      </c>
      <c r="N252" s="10">
        <v>0</v>
      </c>
      <c r="O252" s="10">
        <v>0</v>
      </c>
      <c r="P252" s="10">
        <v>0</v>
      </c>
      <c r="Q252" s="10">
        <f t="shared" si="29"/>
        <v>0</v>
      </c>
      <c r="R252" s="10">
        <f t="shared" si="28"/>
        <v>0</v>
      </c>
      <c r="S252" s="41">
        <v>0</v>
      </c>
      <c r="T252" s="75" t="s">
        <v>614</v>
      </c>
    </row>
    <row r="253" spans="1:20" ht="47.25" x14ac:dyDescent="0.25">
      <c r="A253" s="28" t="s">
        <v>36</v>
      </c>
      <c r="B253" s="31" t="s">
        <v>345</v>
      </c>
      <c r="C253" s="47" t="s">
        <v>346</v>
      </c>
      <c r="D253" s="10">
        <f t="shared" si="26"/>
        <v>0</v>
      </c>
      <c r="E253" s="10">
        <v>0</v>
      </c>
      <c r="F253" s="10">
        <f t="shared" si="27"/>
        <v>0</v>
      </c>
      <c r="G253" s="10">
        <f t="shared" si="24"/>
        <v>0</v>
      </c>
      <c r="H253" s="10">
        <f t="shared" si="25"/>
        <v>0</v>
      </c>
      <c r="I253" s="10">
        <v>0</v>
      </c>
      <c r="J253" s="10">
        <v>0.28677404400000001</v>
      </c>
      <c r="K253" s="10">
        <v>0</v>
      </c>
      <c r="L253" s="10">
        <v>-0.28677404400000001</v>
      </c>
      <c r="M253" s="10">
        <v>0</v>
      </c>
      <c r="N253" s="10">
        <v>0</v>
      </c>
      <c r="O253" s="10">
        <v>0</v>
      </c>
      <c r="P253" s="10">
        <v>0</v>
      </c>
      <c r="Q253" s="10">
        <f t="shared" si="29"/>
        <v>0</v>
      </c>
      <c r="R253" s="10">
        <f t="shared" si="28"/>
        <v>0</v>
      </c>
      <c r="S253" s="41">
        <v>0</v>
      </c>
      <c r="T253" s="75" t="s">
        <v>614</v>
      </c>
    </row>
    <row r="254" spans="1:20" ht="47.25" x14ac:dyDescent="0.25">
      <c r="A254" s="24" t="s">
        <v>36</v>
      </c>
      <c r="B254" s="25" t="s">
        <v>396</v>
      </c>
      <c r="C254" s="47" t="s">
        <v>397</v>
      </c>
      <c r="D254" s="10">
        <f t="shared" si="26"/>
        <v>0</v>
      </c>
      <c r="E254" s="10">
        <v>0</v>
      </c>
      <c r="F254" s="10">
        <f t="shared" si="27"/>
        <v>0</v>
      </c>
      <c r="G254" s="10">
        <f t="shared" si="24"/>
        <v>0</v>
      </c>
      <c r="H254" s="10">
        <f t="shared" si="25"/>
        <v>0.70943677000000005</v>
      </c>
      <c r="I254" s="10">
        <v>0</v>
      </c>
      <c r="J254" s="10">
        <v>0</v>
      </c>
      <c r="K254" s="10">
        <v>0</v>
      </c>
      <c r="L254" s="10">
        <v>0.70943677000000005</v>
      </c>
      <c r="M254" s="10">
        <v>0</v>
      </c>
      <c r="N254" s="10">
        <v>0</v>
      </c>
      <c r="O254" s="10">
        <v>0</v>
      </c>
      <c r="P254" s="10">
        <v>0</v>
      </c>
      <c r="Q254" s="10">
        <f t="shared" si="29"/>
        <v>-0.70943677000000005</v>
      </c>
      <c r="R254" s="10">
        <f t="shared" si="28"/>
        <v>0.70943677000000005</v>
      </c>
      <c r="S254" s="41">
        <v>100</v>
      </c>
      <c r="T254" s="75" t="s">
        <v>614</v>
      </c>
    </row>
    <row r="255" spans="1:20" ht="47.25" x14ac:dyDescent="0.25">
      <c r="A255" s="33" t="s">
        <v>36</v>
      </c>
      <c r="B255" s="25" t="s">
        <v>398</v>
      </c>
      <c r="C255" s="47" t="s">
        <v>399</v>
      </c>
      <c r="D255" s="10">
        <f t="shared" si="26"/>
        <v>0</v>
      </c>
      <c r="E255" s="10">
        <v>0</v>
      </c>
      <c r="F255" s="10">
        <f t="shared" si="27"/>
        <v>0</v>
      </c>
      <c r="G255" s="10">
        <f t="shared" si="24"/>
        <v>0</v>
      </c>
      <c r="H255" s="10">
        <f t="shared" si="25"/>
        <v>0</v>
      </c>
      <c r="I255" s="10">
        <v>0</v>
      </c>
      <c r="J255" s="10">
        <v>0</v>
      </c>
      <c r="K255" s="10">
        <v>0</v>
      </c>
      <c r="L255" s="10">
        <v>0</v>
      </c>
      <c r="M255" s="10">
        <v>0</v>
      </c>
      <c r="N255" s="10">
        <v>0</v>
      </c>
      <c r="O255" s="10">
        <v>0</v>
      </c>
      <c r="P255" s="10">
        <v>0</v>
      </c>
      <c r="Q255" s="10">
        <f t="shared" si="29"/>
        <v>0</v>
      </c>
      <c r="R255" s="10">
        <f t="shared" si="28"/>
        <v>0</v>
      </c>
      <c r="S255" s="41">
        <v>0</v>
      </c>
      <c r="T255" s="75" t="s">
        <v>614</v>
      </c>
    </row>
    <row r="256" spans="1:20" ht="47.25" x14ac:dyDescent="0.25">
      <c r="A256" s="24" t="s">
        <v>36</v>
      </c>
      <c r="B256" s="25" t="s">
        <v>400</v>
      </c>
      <c r="C256" s="47" t="s">
        <v>401</v>
      </c>
      <c r="D256" s="10">
        <f t="shared" si="26"/>
        <v>0</v>
      </c>
      <c r="E256" s="10">
        <v>0</v>
      </c>
      <c r="F256" s="10">
        <f t="shared" si="27"/>
        <v>0</v>
      </c>
      <c r="G256" s="10">
        <f t="shared" si="24"/>
        <v>0</v>
      </c>
      <c r="H256" s="10">
        <f t="shared" si="25"/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f t="shared" si="29"/>
        <v>0</v>
      </c>
      <c r="R256" s="10">
        <f t="shared" si="28"/>
        <v>0</v>
      </c>
      <c r="S256" s="41">
        <v>0</v>
      </c>
      <c r="T256" s="75" t="s">
        <v>614</v>
      </c>
    </row>
    <row r="257" spans="1:20" ht="63" x14ac:dyDescent="0.25">
      <c r="A257" s="24" t="s">
        <v>36</v>
      </c>
      <c r="B257" s="31" t="s">
        <v>573</v>
      </c>
      <c r="C257" s="47" t="s">
        <v>331</v>
      </c>
      <c r="D257" s="10">
        <f t="shared" si="26"/>
        <v>0</v>
      </c>
      <c r="E257" s="10">
        <v>0</v>
      </c>
      <c r="F257" s="10">
        <f t="shared" si="27"/>
        <v>0</v>
      </c>
      <c r="G257" s="10">
        <f t="shared" si="24"/>
        <v>0</v>
      </c>
      <c r="H257" s="10">
        <f t="shared" si="25"/>
        <v>3.8556375999999997</v>
      </c>
      <c r="I257" s="10">
        <v>0</v>
      </c>
      <c r="J257" s="10">
        <v>1.8564107639999998</v>
      </c>
      <c r="K257" s="10">
        <v>0</v>
      </c>
      <c r="L257" s="10">
        <v>-1.8357731639999999</v>
      </c>
      <c r="M257" s="10">
        <v>0</v>
      </c>
      <c r="N257" s="10">
        <v>0</v>
      </c>
      <c r="O257" s="10">
        <v>0</v>
      </c>
      <c r="P257" s="10">
        <v>3.835</v>
      </c>
      <c r="Q257" s="10">
        <f t="shared" si="29"/>
        <v>-3.8556375999999997</v>
      </c>
      <c r="R257" s="10">
        <f t="shared" si="28"/>
        <v>3.8556375999999997</v>
      </c>
      <c r="S257" s="41">
        <v>100</v>
      </c>
      <c r="T257" s="75" t="s">
        <v>608</v>
      </c>
    </row>
    <row r="258" spans="1:20" x14ac:dyDescent="0.25">
      <c r="A258" s="24" t="s">
        <v>36</v>
      </c>
      <c r="B258" s="31" t="s">
        <v>574</v>
      </c>
      <c r="C258" s="47" t="s">
        <v>332</v>
      </c>
      <c r="D258" s="10">
        <f t="shared" si="26"/>
        <v>0</v>
      </c>
      <c r="E258" s="10">
        <v>0</v>
      </c>
      <c r="F258" s="10">
        <f t="shared" si="27"/>
        <v>0</v>
      </c>
      <c r="G258" s="10">
        <f t="shared" si="24"/>
        <v>0</v>
      </c>
      <c r="H258" s="10">
        <f t="shared" si="25"/>
        <v>0</v>
      </c>
      <c r="I258" s="10">
        <v>0</v>
      </c>
      <c r="J258" s="10">
        <v>2.288484E-2</v>
      </c>
      <c r="K258" s="10">
        <v>0</v>
      </c>
      <c r="L258" s="10">
        <v>-2.288484E-2</v>
      </c>
      <c r="M258" s="10">
        <v>0</v>
      </c>
      <c r="N258" s="10">
        <v>0</v>
      </c>
      <c r="O258" s="10">
        <v>0</v>
      </c>
      <c r="P258" s="10">
        <v>0</v>
      </c>
      <c r="Q258" s="10">
        <f t="shared" si="29"/>
        <v>0</v>
      </c>
      <c r="R258" s="10">
        <f t="shared" si="28"/>
        <v>0</v>
      </c>
      <c r="S258" s="41">
        <v>0</v>
      </c>
      <c r="T258" s="75" t="s">
        <v>498</v>
      </c>
    </row>
    <row r="259" spans="1:20" x14ac:dyDescent="0.25">
      <c r="A259" s="24" t="s">
        <v>36</v>
      </c>
      <c r="B259" s="31" t="s">
        <v>465</v>
      </c>
      <c r="C259" s="47" t="s">
        <v>333</v>
      </c>
      <c r="D259" s="10">
        <f t="shared" si="26"/>
        <v>0</v>
      </c>
      <c r="E259" s="10">
        <v>0</v>
      </c>
      <c r="F259" s="10">
        <f t="shared" si="27"/>
        <v>0</v>
      </c>
      <c r="G259" s="10">
        <f t="shared" si="24"/>
        <v>0</v>
      </c>
      <c r="H259" s="10">
        <f t="shared" si="25"/>
        <v>2.3948200000000002E-3</v>
      </c>
      <c r="I259" s="10">
        <v>0</v>
      </c>
      <c r="J259" s="10">
        <v>1.0200000000000001E-3</v>
      </c>
      <c r="K259" s="10">
        <v>0</v>
      </c>
      <c r="L259" s="10">
        <v>-1.0200000000000001E-3</v>
      </c>
      <c r="M259" s="10">
        <v>0</v>
      </c>
      <c r="N259" s="10">
        <v>2.3948200000000002E-3</v>
      </c>
      <c r="O259" s="10">
        <v>0</v>
      </c>
      <c r="P259" s="10">
        <v>0</v>
      </c>
      <c r="Q259" s="10">
        <f t="shared" si="29"/>
        <v>-2.3948200000000002E-3</v>
      </c>
      <c r="R259" s="10">
        <f t="shared" si="28"/>
        <v>2.3948200000000002E-3</v>
      </c>
      <c r="S259" s="41">
        <v>100</v>
      </c>
      <c r="T259" s="75" t="s">
        <v>498</v>
      </c>
    </row>
    <row r="260" spans="1:20" x14ac:dyDescent="0.25">
      <c r="A260" s="24" t="s">
        <v>36</v>
      </c>
      <c r="B260" s="31" t="s">
        <v>575</v>
      </c>
      <c r="C260" s="47" t="s">
        <v>334</v>
      </c>
      <c r="D260" s="10">
        <f t="shared" si="26"/>
        <v>0</v>
      </c>
      <c r="E260" s="10">
        <v>0</v>
      </c>
      <c r="F260" s="10">
        <f t="shared" si="27"/>
        <v>0</v>
      </c>
      <c r="G260" s="10">
        <f t="shared" si="24"/>
        <v>0</v>
      </c>
      <c r="H260" s="10">
        <f t="shared" si="25"/>
        <v>0</v>
      </c>
      <c r="I260" s="10">
        <v>0</v>
      </c>
      <c r="J260" s="10">
        <v>2.2806E-2</v>
      </c>
      <c r="K260" s="10">
        <v>0</v>
      </c>
      <c r="L260" s="10">
        <v>-2.2806E-2</v>
      </c>
      <c r="M260" s="10">
        <v>0</v>
      </c>
      <c r="N260" s="10">
        <v>0</v>
      </c>
      <c r="O260" s="10">
        <v>0</v>
      </c>
      <c r="P260" s="10">
        <v>0</v>
      </c>
      <c r="Q260" s="10">
        <f t="shared" si="29"/>
        <v>0</v>
      </c>
      <c r="R260" s="10">
        <f t="shared" si="28"/>
        <v>0</v>
      </c>
      <c r="S260" s="41">
        <v>0</v>
      </c>
      <c r="T260" s="75" t="s">
        <v>498</v>
      </c>
    </row>
    <row r="261" spans="1:20" ht="126" x14ac:dyDescent="0.25">
      <c r="A261" s="24" t="s">
        <v>36</v>
      </c>
      <c r="B261" s="25" t="s">
        <v>576</v>
      </c>
      <c r="C261" s="52" t="s">
        <v>311</v>
      </c>
      <c r="D261" s="10">
        <f t="shared" si="26"/>
        <v>3.7233437893079362</v>
      </c>
      <c r="E261" s="10">
        <v>0</v>
      </c>
      <c r="F261" s="10">
        <f t="shared" si="27"/>
        <v>3.7233437893079362</v>
      </c>
      <c r="G261" s="10">
        <f t="shared" si="24"/>
        <v>3.7233437893079362</v>
      </c>
      <c r="H261" s="10">
        <f t="shared" si="25"/>
        <v>1.6141813441451123</v>
      </c>
      <c r="I261" s="10">
        <v>0.17703862272000004</v>
      </c>
      <c r="J261" s="10">
        <v>0</v>
      </c>
      <c r="K261" s="10">
        <v>1.1821017221959786</v>
      </c>
      <c r="L261" s="10">
        <v>0.76250457740099575</v>
      </c>
      <c r="M261" s="10">
        <v>1.1821017221959786</v>
      </c>
      <c r="N261" s="10">
        <v>0.85167676674411652</v>
      </c>
      <c r="O261" s="10">
        <v>1.1821017221959786</v>
      </c>
      <c r="P261" s="10">
        <v>0</v>
      </c>
      <c r="Q261" s="10">
        <f t="shared" si="29"/>
        <v>2.1091624451628239</v>
      </c>
      <c r="R261" s="10">
        <f t="shared" si="28"/>
        <v>-2.1091624451628239</v>
      </c>
      <c r="S261" s="41">
        <f t="shared" si="30"/>
        <v>-56.646997014338481</v>
      </c>
      <c r="T261" s="75" t="s">
        <v>502</v>
      </c>
    </row>
    <row r="262" spans="1:20" ht="47.25" x14ac:dyDescent="0.25">
      <c r="A262" s="24" t="s">
        <v>36</v>
      </c>
      <c r="B262" s="25" t="s">
        <v>577</v>
      </c>
      <c r="C262" s="52" t="s">
        <v>223</v>
      </c>
      <c r="D262" s="10">
        <f t="shared" si="26"/>
        <v>1.7728151679600002</v>
      </c>
      <c r="E262" s="10">
        <v>0</v>
      </c>
      <c r="F262" s="10">
        <f t="shared" si="27"/>
        <v>1.7728151679600002</v>
      </c>
      <c r="G262" s="10">
        <f t="shared" si="24"/>
        <v>1.7728151679600002</v>
      </c>
      <c r="H262" s="10">
        <f t="shared" si="25"/>
        <v>1.3934352033391273</v>
      </c>
      <c r="I262" s="10">
        <v>0.19911042636000043</v>
      </c>
      <c r="J262" s="10">
        <v>0</v>
      </c>
      <c r="K262" s="10">
        <v>0</v>
      </c>
      <c r="L262" s="10">
        <v>6.189743933912726E-2</v>
      </c>
      <c r="M262" s="10">
        <v>0</v>
      </c>
      <c r="N262" s="10">
        <v>2.1491E-2</v>
      </c>
      <c r="O262" s="10">
        <v>1.5737047415999998</v>
      </c>
      <c r="P262" s="10">
        <v>1.310046764</v>
      </c>
      <c r="Q262" s="10">
        <f t="shared" si="29"/>
        <v>0.37937996462087287</v>
      </c>
      <c r="R262" s="10">
        <f t="shared" si="28"/>
        <v>-0.37937996462087287</v>
      </c>
      <c r="S262" s="41">
        <f t="shared" si="30"/>
        <v>-21.399860034897486</v>
      </c>
      <c r="T262" s="75" t="s">
        <v>604</v>
      </c>
    </row>
    <row r="263" spans="1:20" ht="26.25" x14ac:dyDescent="0.25">
      <c r="A263" s="24" t="s">
        <v>36</v>
      </c>
      <c r="B263" s="31" t="s">
        <v>578</v>
      </c>
      <c r="C263" s="47" t="s">
        <v>336</v>
      </c>
      <c r="D263" s="10">
        <f t="shared" si="26"/>
        <v>0</v>
      </c>
      <c r="E263" s="10">
        <v>0</v>
      </c>
      <c r="F263" s="10">
        <f t="shared" si="27"/>
        <v>0</v>
      </c>
      <c r="G263" s="10">
        <f t="shared" si="24"/>
        <v>0</v>
      </c>
      <c r="H263" s="10">
        <f t="shared" si="25"/>
        <v>7.565920000000001E-2</v>
      </c>
      <c r="I263" s="10">
        <v>0</v>
      </c>
      <c r="J263" s="10">
        <v>6.7444379999999998E-2</v>
      </c>
      <c r="K263" s="10">
        <v>0</v>
      </c>
      <c r="L263" s="10">
        <v>-4.6785179999999996E-2</v>
      </c>
      <c r="M263" s="10">
        <v>0</v>
      </c>
      <c r="N263" s="10">
        <v>0</v>
      </c>
      <c r="O263" s="10">
        <v>0</v>
      </c>
      <c r="P263" s="10">
        <v>5.5E-2</v>
      </c>
      <c r="Q263" s="10">
        <f t="shared" si="29"/>
        <v>-7.565920000000001E-2</v>
      </c>
      <c r="R263" s="10">
        <f t="shared" si="28"/>
        <v>7.565920000000001E-2</v>
      </c>
      <c r="S263" s="41">
        <v>100</v>
      </c>
      <c r="T263" s="75" t="s">
        <v>498</v>
      </c>
    </row>
    <row r="264" spans="1:20" x14ac:dyDescent="0.25">
      <c r="A264" s="24" t="s">
        <v>36</v>
      </c>
      <c r="B264" s="31" t="s">
        <v>579</v>
      </c>
      <c r="C264" s="47" t="s">
        <v>337</v>
      </c>
      <c r="D264" s="10">
        <f t="shared" si="26"/>
        <v>0</v>
      </c>
      <c r="E264" s="10">
        <v>0</v>
      </c>
      <c r="F264" s="10">
        <f t="shared" si="27"/>
        <v>0</v>
      </c>
      <c r="G264" s="10">
        <f t="shared" si="24"/>
        <v>0</v>
      </c>
      <c r="H264" s="10">
        <f t="shared" si="25"/>
        <v>0</v>
      </c>
      <c r="I264" s="10">
        <v>0</v>
      </c>
      <c r="J264" s="10">
        <v>1.0654344E-2</v>
      </c>
      <c r="K264" s="10">
        <v>0</v>
      </c>
      <c r="L264" s="10">
        <v>-1.0654344E-2</v>
      </c>
      <c r="M264" s="10">
        <v>0</v>
      </c>
      <c r="N264" s="10">
        <v>0</v>
      </c>
      <c r="O264" s="10">
        <v>0</v>
      </c>
      <c r="P264" s="10">
        <v>0</v>
      </c>
      <c r="Q264" s="10">
        <f t="shared" si="29"/>
        <v>0</v>
      </c>
      <c r="R264" s="10">
        <f t="shared" si="28"/>
        <v>0</v>
      </c>
      <c r="S264" s="41">
        <v>0</v>
      </c>
      <c r="T264" s="75" t="s">
        <v>498</v>
      </c>
    </row>
    <row r="265" spans="1:20" ht="26.25" x14ac:dyDescent="0.25">
      <c r="A265" s="24" t="s">
        <v>36</v>
      </c>
      <c r="B265" s="31" t="s">
        <v>580</v>
      </c>
      <c r="C265" s="47" t="s">
        <v>338</v>
      </c>
      <c r="D265" s="10">
        <f t="shared" si="26"/>
        <v>0</v>
      </c>
      <c r="E265" s="10">
        <v>0</v>
      </c>
      <c r="F265" s="10">
        <f t="shared" si="27"/>
        <v>0</v>
      </c>
      <c r="G265" s="10">
        <f t="shared" si="24"/>
        <v>0</v>
      </c>
      <c r="H265" s="10">
        <f t="shared" si="25"/>
        <v>0</v>
      </c>
      <c r="I265" s="10">
        <v>0</v>
      </c>
      <c r="J265" s="10">
        <v>1.8470052720000001</v>
      </c>
      <c r="K265" s="10">
        <v>0</v>
      </c>
      <c r="L265" s="10">
        <v>-1.8470052720000001</v>
      </c>
      <c r="M265" s="10">
        <v>0</v>
      </c>
      <c r="N265" s="10">
        <v>0</v>
      </c>
      <c r="O265" s="10">
        <v>0</v>
      </c>
      <c r="P265" s="10">
        <v>0</v>
      </c>
      <c r="Q265" s="10">
        <f t="shared" si="29"/>
        <v>0</v>
      </c>
      <c r="R265" s="10">
        <f t="shared" si="28"/>
        <v>0</v>
      </c>
      <c r="S265" s="41">
        <v>0</v>
      </c>
      <c r="T265" s="75" t="s">
        <v>498</v>
      </c>
    </row>
    <row r="266" spans="1:20" ht="26.25" x14ac:dyDescent="0.25">
      <c r="A266" s="24" t="s">
        <v>36</v>
      </c>
      <c r="B266" s="31" t="s">
        <v>581</v>
      </c>
      <c r="C266" s="47" t="s">
        <v>339</v>
      </c>
      <c r="D266" s="10">
        <f t="shared" si="26"/>
        <v>0</v>
      </c>
      <c r="E266" s="10">
        <v>0</v>
      </c>
      <c r="F266" s="10">
        <f t="shared" si="27"/>
        <v>0</v>
      </c>
      <c r="G266" s="10">
        <f t="shared" si="24"/>
        <v>0</v>
      </c>
      <c r="H266" s="10">
        <f t="shared" si="25"/>
        <v>0</v>
      </c>
      <c r="I266" s="10">
        <v>0</v>
      </c>
      <c r="J266" s="10">
        <v>0.59014833599999994</v>
      </c>
      <c r="K266" s="10">
        <v>0</v>
      </c>
      <c r="L266" s="10">
        <v>-0.59014833599999994</v>
      </c>
      <c r="M266" s="10">
        <v>0</v>
      </c>
      <c r="N266" s="10">
        <v>0</v>
      </c>
      <c r="O266" s="10">
        <v>0</v>
      </c>
      <c r="P266" s="10">
        <v>0</v>
      </c>
      <c r="Q266" s="10">
        <f t="shared" si="29"/>
        <v>0</v>
      </c>
      <c r="R266" s="10">
        <f t="shared" si="28"/>
        <v>0</v>
      </c>
      <c r="S266" s="41">
        <v>0</v>
      </c>
      <c r="T266" s="75" t="s">
        <v>498</v>
      </c>
    </row>
    <row r="267" spans="1:20" ht="26.25" x14ac:dyDescent="0.25">
      <c r="A267" s="24" t="s">
        <v>36</v>
      </c>
      <c r="B267" s="31" t="s">
        <v>582</v>
      </c>
      <c r="C267" s="47" t="s">
        <v>340</v>
      </c>
      <c r="D267" s="10">
        <f t="shared" si="26"/>
        <v>0</v>
      </c>
      <c r="E267" s="10">
        <v>0</v>
      </c>
      <c r="F267" s="10">
        <f t="shared" si="27"/>
        <v>0</v>
      </c>
      <c r="G267" s="10">
        <f t="shared" si="24"/>
        <v>0</v>
      </c>
      <c r="H267" s="10">
        <f t="shared" si="25"/>
        <v>0</v>
      </c>
      <c r="I267" s="10">
        <v>0</v>
      </c>
      <c r="J267" s="10">
        <v>0.33959733599999997</v>
      </c>
      <c r="K267" s="10">
        <v>0</v>
      </c>
      <c r="L267" s="10">
        <v>-0.33959733599999997</v>
      </c>
      <c r="M267" s="10">
        <v>0</v>
      </c>
      <c r="N267" s="10">
        <v>0</v>
      </c>
      <c r="O267" s="10">
        <v>0</v>
      </c>
      <c r="P267" s="10">
        <v>0</v>
      </c>
      <c r="Q267" s="10">
        <f t="shared" si="29"/>
        <v>0</v>
      </c>
      <c r="R267" s="10">
        <f t="shared" si="28"/>
        <v>0</v>
      </c>
      <c r="S267" s="41">
        <v>0</v>
      </c>
      <c r="T267" s="75" t="s">
        <v>498</v>
      </c>
    </row>
    <row r="268" spans="1:20" ht="26.25" x14ac:dyDescent="0.25">
      <c r="A268" s="24" t="s">
        <v>36</v>
      </c>
      <c r="B268" s="31" t="s">
        <v>583</v>
      </c>
      <c r="C268" s="47" t="s">
        <v>341</v>
      </c>
      <c r="D268" s="10">
        <f t="shared" si="26"/>
        <v>0</v>
      </c>
      <c r="E268" s="10">
        <v>0</v>
      </c>
      <c r="F268" s="10">
        <f t="shared" si="27"/>
        <v>0</v>
      </c>
      <c r="G268" s="10">
        <f t="shared" si="24"/>
        <v>0</v>
      </c>
      <c r="H268" s="10">
        <f t="shared" si="25"/>
        <v>0</v>
      </c>
      <c r="I268" s="10">
        <v>0</v>
      </c>
      <c r="J268" s="10">
        <v>4.7514192000000004E-2</v>
      </c>
      <c r="K268" s="10">
        <v>0</v>
      </c>
      <c r="L268" s="10">
        <v>-4.7514192000000004E-2</v>
      </c>
      <c r="M268" s="10">
        <v>0</v>
      </c>
      <c r="N268" s="10">
        <v>0</v>
      </c>
      <c r="O268" s="10">
        <v>0</v>
      </c>
      <c r="P268" s="10">
        <v>0</v>
      </c>
      <c r="Q268" s="10">
        <f t="shared" si="29"/>
        <v>0</v>
      </c>
      <c r="R268" s="10">
        <f t="shared" si="28"/>
        <v>0</v>
      </c>
      <c r="S268" s="41">
        <v>0</v>
      </c>
      <c r="T268" s="75" t="s">
        <v>498</v>
      </c>
    </row>
    <row r="269" spans="1:20" ht="26.25" x14ac:dyDescent="0.25">
      <c r="A269" s="24" t="s">
        <v>36</v>
      </c>
      <c r="B269" s="31" t="s">
        <v>584</v>
      </c>
      <c r="C269" s="47" t="s">
        <v>342</v>
      </c>
      <c r="D269" s="10">
        <f t="shared" si="26"/>
        <v>0</v>
      </c>
      <c r="E269" s="10">
        <v>0</v>
      </c>
      <c r="F269" s="10">
        <f t="shared" si="27"/>
        <v>0</v>
      </c>
      <c r="G269" s="10">
        <f t="shared" si="24"/>
        <v>0</v>
      </c>
      <c r="H269" s="10">
        <f t="shared" si="25"/>
        <v>0</v>
      </c>
      <c r="I269" s="10">
        <v>0</v>
      </c>
      <c r="J269" s="10">
        <v>0.34872729599999996</v>
      </c>
      <c r="K269" s="10">
        <v>0</v>
      </c>
      <c r="L269" s="10">
        <v>-0.34872729599999996</v>
      </c>
      <c r="M269" s="10">
        <v>0</v>
      </c>
      <c r="N269" s="10">
        <v>0</v>
      </c>
      <c r="O269" s="10">
        <v>0</v>
      </c>
      <c r="P269" s="10">
        <v>0</v>
      </c>
      <c r="Q269" s="10">
        <f t="shared" si="29"/>
        <v>0</v>
      </c>
      <c r="R269" s="10">
        <f t="shared" si="28"/>
        <v>0</v>
      </c>
      <c r="S269" s="41">
        <v>0</v>
      </c>
      <c r="T269" s="75" t="s">
        <v>498</v>
      </c>
    </row>
    <row r="270" spans="1:20" ht="26.25" x14ac:dyDescent="0.25">
      <c r="A270" s="28" t="s">
        <v>36</v>
      </c>
      <c r="B270" s="31" t="s">
        <v>343</v>
      </c>
      <c r="C270" s="47" t="s">
        <v>344</v>
      </c>
      <c r="D270" s="10">
        <f t="shared" si="26"/>
        <v>0</v>
      </c>
      <c r="E270" s="10">
        <v>0</v>
      </c>
      <c r="F270" s="10">
        <f t="shared" si="27"/>
        <v>0</v>
      </c>
      <c r="G270" s="10">
        <f t="shared" si="24"/>
        <v>0</v>
      </c>
      <c r="H270" s="10">
        <f t="shared" si="25"/>
        <v>0</v>
      </c>
      <c r="I270" s="10">
        <v>0</v>
      </c>
      <c r="J270" s="10">
        <v>9.9995807999999992E-2</v>
      </c>
      <c r="K270" s="10">
        <v>0</v>
      </c>
      <c r="L270" s="10">
        <v>-9.9995807999999992E-2</v>
      </c>
      <c r="M270" s="10">
        <v>0</v>
      </c>
      <c r="N270" s="10">
        <v>0</v>
      </c>
      <c r="O270" s="10">
        <v>0</v>
      </c>
      <c r="P270" s="10">
        <v>0</v>
      </c>
      <c r="Q270" s="10">
        <f t="shared" si="29"/>
        <v>0</v>
      </c>
      <c r="R270" s="10">
        <f t="shared" si="28"/>
        <v>0</v>
      </c>
      <c r="S270" s="41">
        <v>0</v>
      </c>
      <c r="T270" s="75" t="s">
        <v>498</v>
      </c>
    </row>
    <row r="271" spans="1:20" ht="63" x14ac:dyDescent="0.25">
      <c r="A271" s="33" t="s">
        <v>36</v>
      </c>
      <c r="B271" s="56" t="s">
        <v>402</v>
      </c>
      <c r="C271" s="47" t="s">
        <v>403</v>
      </c>
      <c r="D271" s="10">
        <f t="shared" si="26"/>
        <v>0</v>
      </c>
      <c r="E271" s="10">
        <v>0</v>
      </c>
      <c r="F271" s="10">
        <f t="shared" si="27"/>
        <v>0</v>
      </c>
      <c r="G271" s="10">
        <f t="shared" si="24"/>
        <v>0</v>
      </c>
      <c r="H271" s="10">
        <f t="shared" si="25"/>
        <v>0</v>
      </c>
      <c r="I271" s="10">
        <v>0</v>
      </c>
      <c r="J271" s="10">
        <v>0</v>
      </c>
      <c r="K271" s="10">
        <v>0</v>
      </c>
      <c r="L271" s="10">
        <v>0</v>
      </c>
      <c r="M271" s="10">
        <v>0</v>
      </c>
      <c r="N271" s="10">
        <v>0</v>
      </c>
      <c r="O271" s="10">
        <v>0</v>
      </c>
      <c r="P271" s="10">
        <v>0</v>
      </c>
      <c r="Q271" s="10">
        <f t="shared" si="29"/>
        <v>0</v>
      </c>
      <c r="R271" s="10">
        <f t="shared" si="28"/>
        <v>0</v>
      </c>
      <c r="S271" s="41">
        <v>0</v>
      </c>
      <c r="T271" s="75" t="s">
        <v>608</v>
      </c>
    </row>
    <row r="272" spans="1:20" ht="26.25" x14ac:dyDescent="0.25">
      <c r="A272" s="33" t="s">
        <v>36</v>
      </c>
      <c r="B272" s="31" t="s">
        <v>404</v>
      </c>
      <c r="C272" s="47" t="s">
        <v>405</v>
      </c>
      <c r="D272" s="10">
        <f t="shared" si="26"/>
        <v>0</v>
      </c>
      <c r="E272" s="10">
        <v>0</v>
      </c>
      <c r="F272" s="10">
        <f t="shared" si="27"/>
        <v>0</v>
      </c>
      <c r="G272" s="10">
        <f t="shared" ref="G272:G299" si="31">I272+K272+M272+O272</f>
        <v>0</v>
      </c>
      <c r="H272" s="10">
        <f t="shared" si="25"/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0">
        <f t="shared" si="29"/>
        <v>0</v>
      </c>
      <c r="R272" s="10">
        <f t="shared" si="28"/>
        <v>0</v>
      </c>
      <c r="S272" s="41">
        <v>0</v>
      </c>
      <c r="T272" s="75" t="s">
        <v>498</v>
      </c>
    </row>
    <row r="273" spans="1:20" x14ac:dyDescent="0.25">
      <c r="A273" s="33" t="s">
        <v>36</v>
      </c>
      <c r="B273" s="31" t="s">
        <v>406</v>
      </c>
      <c r="C273" s="47" t="s">
        <v>407</v>
      </c>
      <c r="D273" s="10">
        <f t="shared" si="26"/>
        <v>0</v>
      </c>
      <c r="E273" s="10">
        <v>0</v>
      </c>
      <c r="F273" s="10">
        <f t="shared" si="27"/>
        <v>0</v>
      </c>
      <c r="G273" s="10">
        <f t="shared" si="31"/>
        <v>0</v>
      </c>
      <c r="H273" s="10">
        <f t="shared" ref="H273:H299" si="32">J273+L273+N273+P273</f>
        <v>7.1852399999999997E-2</v>
      </c>
      <c r="I273" s="10">
        <v>0</v>
      </c>
      <c r="J273" s="10">
        <v>0</v>
      </c>
      <c r="K273" s="10">
        <v>0</v>
      </c>
      <c r="L273" s="10">
        <v>2.08524E-2</v>
      </c>
      <c r="M273" s="10">
        <v>0</v>
      </c>
      <c r="N273" s="10">
        <v>0</v>
      </c>
      <c r="O273" s="10">
        <v>0</v>
      </c>
      <c r="P273" s="10">
        <v>5.0999999999999997E-2</v>
      </c>
      <c r="Q273" s="10">
        <f t="shared" si="29"/>
        <v>-7.1852399999999997E-2</v>
      </c>
      <c r="R273" s="10">
        <f t="shared" si="28"/>
        <v>7.1852399999999997E-2</v>
      </c>
      <c r="S273" s="41">
        <v>100</v>
      </c>
      <c r="T273" s="75" t="s">
        <v>498</v>
      </c>
    </row>
    <row r="274" spans="1:20" ht="26.25" x14ac:dyDescent="0.25">
      <c r="A274" s="33" t="s">
        <v>36</v>
      </c>
      <c r="B274" s="31" t="s">
        <v>408</v>
      </c>
      <c r="C274" s="47" t="s">
        <v>409</v>
      </c>
      <c r="D274" s="10">
        <f t="shared" ref="D274:D299" si="33">G274</f>
        <v>0</v>
      </c>
      <c r="E274" s="10">
        <v>0</v>
      </c>
      <c r="F274" s="10">
        <f t="shared" ref="F274:F299" si="34">D274-E274</f>
        <v>0</v>
      </c>
      <c r="G274" s="10">
        <f t="shared" si="31"/>
        <v>0</v>
      </c>
      <c r="H274" s="10">
        <f t="shared" si="32"/>
        <v>1.1369168000000001</v>
      </c>
      <c r="I274" s="10">
        <v>0</v>
      </c>
      <c r="J274" s="10">
        <v>0</v>
      </c>
      <c r="K274" s="10">
        <v>0</v>
      </c>
      <c r="L274" s="10">
        <v>2.03868E-2</v>
      </c>
      <c r="M274" s="10">
        <v>0</v>
      </c>
      <c r="N274" s="10">
        <v>0</v>
      </c>
      <c r="O274" s="10">
        <v>0</v>
      </c>
      <c r="P274" s="10">
        <v>1.11653</v>
      </c>
      <c r="Q274" s="10">
        <f t="shared" si="29"/>
        <v>-1.1369168000000001</v>
      </c>
      <c r="R274" s="10">
        <f t="shared" ref="R274:R299" si="35">(J274+L274+N274+P274)-(I274+K274+M274+O274)</f>
        <v>1.1369168000000001</v>
      </c>
      <c r="S274" s="41">
        <v>100</v>
      </c>
      <c r="T274" s="75" t="s">
        <v>498</v>
      </c>
    </row>
    <row r="275" spans="1:20" ht="47.25" x14ac:dyDescent="0.25">
      <c r="A275" s="33" t="s">
        <v>36</v>
      </c>
      <c r="B275" s="27" t="s">
        <v>427</v>
      </c>
      <c r="C275" s="47" t="s">
        <v>431</v>
      </c>
      <c r="D275" s="10">
        <f t="shared" si="33"/>
        <v>0</v>
      </c>
      <c r="E275" s="10">
        <v>0</v>
      </c>
      <c r="F275" s="10">
        <f t="shared" si="34"/>
        <v>0</v>
      </c>
      <c r="G275" s="10">
        <f t="shared" si="31"/>
        <v>0</v>
      </c>
      <c r="H275" s="10">
        <f t="shared" si="32"/>
        <v>8.3162700000000006E-2</v>
      </c>
      <c r="I275" s="10">
        <v>0</v>
      </c>
      <c r="J275" s="10">
        <v>0</v>
      </c>
      <c r="K275" s="10">
        <v>0</v>
      </c>
      <c r="L275" s="10">
        <v>0</v>
      </c>
      <c r="M275" s="10">
        <v>0</v>
      </c>
      <c r="N275" s="10">
        <v>3.9162700000000002E-2</v>
      </c>
      <c r="O275" s="10">
        <v>0</v>
      </c>
      <c r="P275" s="10">
        <v>4.3999999999999997E-2</v>
      </c>
      <c r="Q275" s="10">
        <f t="shared" si="29"/>
        <v>-8.3162700000000006E-2</v>
      </c>
      <c r="R275" s="10">
        <f t="shared" si="35"/>
        <v>8.3162700000000006E-2</v>
      </c>
      <c r="S275" s="41">
        <v>100</v>
      </c>
      <c r="T275" s="75" t="s">
        <v>610</v>
      </c>
    </row>
    <row r="276" spans="1:20" ht="63" x14ac:dyDescent="0.25">
      <c r="A276" s="33" t="s">
        <v>36</v>
      </c>
      <c r="B276" s="27" t="s">
        <v>585</v>
      </c>
      <c r="C276" s="51" t="s">
        <v>466</v>
      </c>
      <c r="D276" s="10">
        <f t="shared" si="33"/>
        <v>0</v>
      </c>
      <c r="E276" s="10">
        <v>0</v>
      </c>
      <c r="F276" s="10">
        <f t="shared" si="34"/>
        <v>0</v>
      </c>
      <c r="G276" s="10">
        <f t="shared" si="31"/>
        <v>0</v>
      </c>
      <c r="H276" s="10">
        <f t="shared" si="32"/>
        <v>3.2765332000000001E-2</v>
      </c>
      <c r="I276" s="10">
        <v>0</v>
      </c>
      <c r="J276" s="10">
        <v>0</v>
      </c>
      <c r="K276" s="10">
        <v>0</v>
      </c>
      <c r="L276" s="10">
        <v>0</v>
      </c>
      <c r="M276" s="10">
        <v>0</v>
      </c>
      <c r="N276" s="10">
        <v>0</v>
      </c>
      <c r="O276" s="10">
        <v>0</v>
      </c>
      <c r="P276" s="10">
        <v>3.2765332000000001E-2</v>
      </c>
      <c r="Q276" s="10">
        <f t="shared" si="29"/>
        <v>-3.2765332000000001E-2</v>
      </c>
      <c r="R276" s="10">
        <f t="shared" si="35"/>
        <v>3.2765332000000001E-2</v>
      </c>
      <c r="S276" s="41">
        <v>100</v>
      </c>
      <c r="T276" s="75" t="s">
        <v>608</v>
      </c>
    </row>
    <row r="277" spans="1:20" ht="47.25" x14ac:dyDescent="0.25">
      <c r="A277" s="33" t="s">
        <v>36</v>
      </c>
      <c r="B277" s="27" t="s">
        <v>467</v>
      </c>
      <c r="C277" s="47" t="s">
        <v>468</v>
      </c>
      <c r="D277" s="10">
        <f t="shared" si="33"/>
        <v>0</v>
      </c>
      <c r="E277" s="10">
        <v>0</v>
      </c>
      <c r="F277" s="10">
        <f t="shared" si="34"/>
        <v>0</v>
      </c>
      <c r="G277" s="10">
        <f t="shared" si="31"/>
        <v>0</v>
      </c>
      <c r="H277" s="10">
        <f t="shared" si="32"/>
        <v>0</v>
      </c>
      <c r="I277" s="10">
        <v>0</v>
      </c>
      <c r="J277" s="10">
        <v>0</v>
      </c>
      <c r="K277" s="10">
        <v>0</v>
      </c>
      <c r="L277" s="10">
        <v>0</v>
      </c>
      <c r="M277" s="10">
        <v>0</v>
      </c>
      <c r="N277" s="10">
        <v>0</v>
      </c>
      <c r="O277" s="10">
        <v>0</v>
      </c>
      <c r="P277" s="10">
        <v>0</v>
      </c>
      <c r="Q277" s="10">
        <f t="shared" si="29"/>
        <v>0</v>
      </c>
      <c r="R277" s="10">
        <f t="shared" si="35"/>
        <v>0</v>
      </c>
      <c r="S277" s="41">
        <v>0</v>
      </c>
      <c r="T277" s="75" t="s">
        <v>615</v>
      </c>
    </row>
    <row r="278" spans="1:20" ht="47.25" x14ac:dyDescent="0.25">
      <c r="A278" s="33" t="s">
        <v>36</v>
      </c>
      <c r="B278" s="27" t="s">
        <v>469</v>
      </c>
      <c r="C278" s="47" t="s">
        <v>470</v>
      </c>
      <c r="D278" s="10">
        <f t="shared" si="33"/>
        <v>0</v>
      </c>
      <c r="E278" s="10">
        <v>0</v>
      </c>
      <c r="F278" s="10">
        <f t="shared" si="34"/>
        <v>0</v>
      </c>
      <c r="G278" s="10">
        <f t="shared" si="31"/>
        <v>0</v>
      </c>
      <c r="H278" s="10">
        <f t="shared" si="32"/>
        <v>0</v>
      </c>
      <c r="I278" s="10">
        <v>0</v>
      </c>
      <c r="J278" s="10">
        <v>0</v>
      </c>
      <c r="K278" s="10">
        <v>0</v>
      </c>
      <c r="L278" s="10">
        <v>0</v>
      </c>
      <c r="M278" s="10">
        <v>0</v>
      </c>
      <c r="N278" s="10">
        <v>0</v>
      </c>
      <c r="O278" s="10">
        <v>0</v>
      </c>
      <c r="P278" s="10">
        <v>0</v>
      </c>
      <c r="Q278" s="10">
        <f t="shared" si="29"/>
        <v>0</v>
      </c>
      <c r="R278" s="10">
        <f t="shared" si="35"/>
        <v>0</v>
      </c>
      <c r="S278" s="41">
        <v>0</v>
      </c>
      <c r="T278" s="75" t="s">
        <v>615</v>
      </c>
    </row>
    <row r="279" spans="1:20" ht="47.25" x14ac:dyDescent="0.25">
      <c r="A279" s="33" t="s">
        <v>36</v>
      </c>
      <c r="B279" s="27" t="s">
        <v>471</v>
      </c>
      <c r="C279" s="47" t="s">
        <v>472</v>
      </c>
      <c r="D279" s="10">
        <f t="shared" si="33"/>
        <v>0</v>
      </c>
      <c r="E279" s="10">
        <v>0</v>
      </c>
      <c r="F279" s="10">
        <f t="shared" si="34"/>
        <v>0</v>
      </c>
      <c r="G279" s="10">
        <f t="shared" si="31"/>
        <v>0</v>
      </c>
      <c r="H279" s="10">
        <f t="shared" si="32"/>
        <v>0</v>
      </c>
      <c r="I279" s="10">
        <v>0</v>
      </c>
      <c r="J279" s="10">
        <v>0</v>
      </c>
      <c r="K279" s="10">
        <v>0</v>
      </c>
      <c r="L279" s="10">
        <v>0</v>
      </c>
      <c r="M279" s="10">
        <v>0</v>
      </c>
      <c r="N279" s="10">
        <v>0</v>
      </c>
      <c r="O279" s="10">
        <v>0</v>
      </c>
      <c r="P279" s="10">
        <v>0</v>
      </c>
      <c r="Q279" s="10">
        <f t="shared" si="29"/>
        <v>0</v>
      </c>
      <c r="R279" s="10">
        <f t="shared" si="35"/>
        <v>0</v>
      </c>
      <c r="S279" s="41">
        <v>0</v>
      </c>
      <c r="T279" s="75" t="s">
        <v>615</v>
      </c>
    </row>
    <row r="280" spans="1:20" ht="47.25" x14ac:dyDescent="0.25">
      <c r="A280" s="33" t="s">
        <v>36</v>
      </c>
      <c r="B280" s="27" t="s">
        <v>473</v>
      </c>
      <c r="C280" s="47" t="s">
        <v>474</v>
      </c>
      <c r="D280" s="10">
        <f t="shared" si="33"/>
        <v>0</v>
      </c>
      <c r="E280" s="10">
        <v>0</v>
      </c>
      <c r="F280" s="10">
        <f t="shared" si="34"/>
        <v>0</v>
      </c>
      <c r="G280" s="10">
        <f t="shared" si="31"/>
        <v>0</v>
      </c>
      <c r="H280" s="10">
        <f t="shared" si="32"/>
        <v>0</v>
      </c>
      <c r="I280" s="10">
        <v>0</v>
      </c>
      <c r="J280" s="10">
        <v>0</v>
      </c>
      <c r="K280" s="10">
        <v>0</v>
      </c>
      <c r="L280" s="10">
        <v>0</v>
      </c>
      <c r="M280" s="10">
        <v>0</v>
      </c>
      <c r="N280" s="10">
        <v>0</v>
      </c>
      <c r="O280" s="10">
        <v>0</v>
      </c>
      <c r="P280" s="10">
        <v>0</v>
      </c>
      <c r="Q280" s="10">
        <f t="shared" si="29"/>
        <v>0</v>
      </c>
      <c r="R280" s="10">
        <f t="shared" si="35"/>
        <v>0</v>
      </c>
      <c r="S280" s="41">
        <v>0</v>
      </c>
      <c r="T280" s="75" t="s">
        <v>615</v>
      </c>
    </row>
    <row r="281" spans="1:20" ht="47.25" x14ac:dyDescent="0.25">
      <c r="A281" s="33" t="s">
        <v>36</v>
      </c>
      <c r="B281" s="27" t="s">
        <v>475</v>
      </c>
      <c r="C281" s="47" t="s">
        <v>476</v>
      </c>
      <c r="D281" s="10">
        <f t="shared" si="33"/>
        <v>0</v>
      </c>
      <c r="E281" s="10">
        <v>0</v>
      </c>
      <c r="F281" s="10">
        <f t="shared" si="34"/>
        <v>0</v>
      </c>
      <c r="G281" s="10">
        <f t="shared" si="31"/>
        <v>0</v>
      </c>
      <c r="H281" s="10">
        <f t="shared" si="32"/>
        <v>0</v>
      </c>
      <c r="I281" s="10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10">
        <v>0</v>
      </c>
      <c r="P281" s="10">
        <v>0</v>
      </c>
      <c r="Q281" s="10">
        <f t="shared" ref="Q281:Q299" si="36">F281-H281</f>
        <v>0</v>
      </c>
      <c r="R281" s="10">
        <f t="shared" si="35"/>
        <v>0</v>
      </c>
      <c r="S281" s="41">
        <v>0</v>
      </c>
      <c r="T281" s="75" t="s">
        <v>615</v>
      </c>
    </row>
    <row r="282" spans="1:20" ht="47.25" x14ac:dyDescent="0.25">
      <c r="A282" s="33" t="s">
        <v>36</v>
      </c>
      <c r="B282" s="27" t="s">
        <v>477</v>
      </c>
      <c r="C282" s="47" t="s">
        <v>478</v>
      </c>
      <c r="D282" s="10">
        <f t="shared" si="33"/>
        <v>0</v>
      </c>
      <c r="E282" s="10">
        <v>0</v>
      </c>
      <c r="F282" s="10">
        <f t="shared" si="34"/>
        <v>0</v>
      </c>
      <c r="G282" s="10">
        <f t="shared" si="31"/>
        <v>0</v>
      </c>
      <c r="H282" s="10">
        <f t="shared" si="32"/>
        <v>0</v>
      </c>
      <c r="I282" s="10">
        <v>0</v>
      </c>
      <c r="J282" s="10">
        <v>0</v>
      </c>
      <c r="K282" s="10">
        <v>0</v>
      </c>
      <c r="L282" s="10">
        <v>0</v>
      </c>
      <c r="M282" s="10">
        <v>0</v>
      </c>
      <c r="N282" s="10">
        <v>0</v>
      </c>
      <c r="O282" s="10">
        <v>0</v>
      </c>
      <c r="P282" s="10">
        <v>0</v>
      </c>
      <c r="Q282" s="10">
        <f t="shared" si="36"/>
        <v>0</v>
      </c>
      <c r="R282" s="10">
        <f t="shared" si="35"/>
        <v>0</v>
      </c>
      <c r="S282" s="41">
        <v>0</v>
      </c>
      <c r="T282" s="75" t="s">
        <v>615</v>
      </c>
    </row>
    <row r="283" spans="1:20" ht="47.25" x14ac:dyDescent="0.25">
      <c r="A283" s="33" t="s">
        <v>36</v>
      </c>
      <c r="B283" s="27" t="s">
        <v>479</v>
      </c>
      <c r="C283" s="47" t="s">
        <v>480</v>
      </c>
      <c r="D283" s="10">
        <f t="shared" si="33"/>
        <v>0</v>
      </c>
      <c r="E283" s="10">
        <v>0</v>
      </c>
      <c r="F283" s="10">
        <f t="shared" si="34"/>
        <v>0</v>
      </c>
      <c r="G283" s="10">
        <f t="shared" si="31"/>
        <v>0</v>
      </c>
      <c r="H283" s="10">
        <f t="shared" si="32"/>
        <v>0</v>
      </c>
      <c r="I283" s="10">
        <v>0</v>
      </c>
      <c r="J283" s="10">
        <v>0</v>
      </c>
      <c r="K283" s="10">
        <v>0</v>
      </c>
      <c r="L283" s="10">
        <v>0</v>
      </c>
      <c r="M283" s="10">
        <v>0</v>
      </c>
      <c r="N283" s="10">
        <v>0</v>
      </c>
      <c r="O283" s="10">
        <v>0</v>
      </c>
      <c r="P283" s="10">
        <v>0</v>
      </c>
      <c r="Q283" s="10">
        <f t="shared" si="36"/>
        <v>0</v>
      </c>
      <c r="R283" s="10">
        <f t="shared" si="35"/>
        <v>0</v>
      </c>
      <c r="S283" s="41">
        <v>0</v>
      </c>
      <c r="T283" s="75" t="s">
        <v>615</v>
      </c>
    </row>
    <row r="284" spans="1:20" ht="47.25" x14ac:dyDescent="0.25">
      <c r="A284" s="33" t="s">
        <v>36</v>
      </c>
      <c r="B284" s="27" t="s">
        <v>481</v>
      </c>
      <c r="C284" s="47" t="s">
        <v>482</v>
      </c>
      <c r="D284" s="10">
        <f t="shared" si="33"/>
        <v>0</v>
      </c>
      <c r="E284" s="10">
        <v>0</v>
      </c>
      <c r="F284" s="10">
        <f t="shared" si="34"/>
        <v>0</v>
      </c>
      <c r="G284" s="10">
        <f t="shared" si="31"/>
        <v>0</v>
      </c>
      <c r="H284" s="10">
        <f t="shared" si="32"/>
        <v>0</v>
      </c>
      <c r="I284" s="10">
        <v>0</v>
      </c>
      <c r="J284" s="10">
        <v>0</v>
      </c>
      <c r="K284" s="10">
        <v>0</v>
      </c>
      <c r="L284" s="10">
        <v>0</v>
      </c>
      <c r="M284" s="10">
        <v>0</v>
      </c>
      <c r="N284" s="10">
        <v>0</v>
      </c>
      <c r="O284" s="10">
        <v>0</v>
      </c>
      <c r="P284" s="10">
        <v>0</v>
      </c>
      <c r="Q284" s="10">
        <f t="shared" si="36"/>
        <v>0</v>
      </c>
      <c r="R284" s="10">
        <f t="shared" si="35"/>
        <v>0</v>
      </c>
      <c r="S284" s="41">
        <v>0</v>
      </c>
      <c r="T284" s="75" t="s">
        <v>615</v>
      </c>
    </row>
    <row r="285" spans="1:20" ht="47.25" x14ac:dyDescent="0.25">
      <c r="A285" s="33" t="s">
        <v>36</v>
      </c>
      <c r="B285" s="27" t="s">
        <v>586</v>
      </c>
      <c r="C285" s="47" t="s">
        <v>483</v>
      </c>
      <c r="D285" s="10">
        <f t="shared" si="33"/>
        <v>0</v>
      </c>
      <c r="E285" s="10">
        <v>0</v>
      </c>
      <c r="F285" s="10">
        <f t="shared" si="34"/>
        <v>0</v>
      </c>
      <c r="G285" s="10">
        <f t="shared" si="31"/>
        <v>0</v>
      </c>
      <c r="H285" s="10">
        <f t="shared" si="32"/>
        <v>0</v>
      </c>
      <c r="I285" s="10">
        <v>0</v>
      </c>
      <c r="J285" s="10">
        <v>0</v>
      </c>
      <c r="K285" s="10">
        <v>0</v>
      </c>
      <c r="L285" s="10">
        <v>0</v>
      </c>
      <c r="M285" s="10">
        <v>0</v>
      </c>
      <c r="N285" s="10">
        <v>0</v>
      </c>
      <c r="O285" s="10">
        <v>0</v>
      </c>
      <c r="P285" s="10">
        <v>0</v>
      </c>
      <c r="Q285" s="10">
        <f t="shared" si="36"/>
        <v>0</v>
      </c>
      <c r="R285" s="10">
        <f t="shared" si="35"/>
        <v>0</v>
      </c>
      <c r="S285" s="41">
        <v>0</v>
      </c>
      <c r="T285" s="75" t="s">
        <v>615</v>
      </c>
    </row>
    <row r="286" spans="1:20" ht="47.25" x14ac:dyDescent="0.25">
      <c r="A286" s="33" t="s">
        <v>36</v>
      </c>
      <c r="B286" s="27" t="s">
        <v>484</v>
      </c>
      <c r="C286" s="47" t="s">
        <v>485</v>
      </c>
      <c r="D286" s="10">
        <f t="shared" si="33"/>
        <v>0</v>
      </c>
      <c r="E286" s="10">
        <v>0</v>
      </c>
      <c r="F286" s="10">
        <f t="shared" si="34"/>
        <v>0</v>
      </c>
      <c r="G286" s="10">
        <f t="shared" si="31"/>
        <v>0</v>
      </c>
      <c r="H286" s="10">
        <f t="shared" si="32"/>
        <v>0</v>
      </c>
      <c r="I286" s="10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f t="shared" si="36"/>
        <v>0</v>
      </c>
      <c r="R286" s="10">
        <f t="shared" si="35"/>
        <v>0</v>
      </c>
      <c r="S286" s="41">
        <v>0</v>
      </c>
      <c r="T286" s="75" t="s">
        <v>615</v>
      </c>
    </row>
    <row r="287" spans="1:20" ht="47.25" x14ac:dyDescent="0.25">
      <c r="A287" s="33" t="s">
        <v>36</v>
      </c>
      <c r="B287" s="27" t="s">
        <v>486</v>
      </c>
      <c r="C287" s="47" t="s">
        <v>487</v>
      </c>
      <c r="D287" s="10">
        <f t="shared" si="33"/>
        <v>0</v>
      </c>
      <c r="E287" s="10">
        <v>0</v>
      </c>
      <c r="F287" s="10">
        <f t="shared" si="34"/>
        <v>0</v>
      </c>
      <c r="G287" s="10">
        <f t="shared" si="31"/>
        <v>0</v>
      </c>
      <c r="H287" s="10">
        <f t="shared" si="32"/>
        <v>0</v>
      </c>
      <c r="I287" s="10">
        <v>0</v>
      </c>
      <c r="J287" s="10">
        <v>0</v>
      </c>
      <c r="K287" s="10">
        <v>0</v>
      </c>
      <c r="L287" s="10">
        <v>0</v>
      </c>
      <c r="M287" s="10">
        <v>0</v>
      </c>
      <c r="N287" s="10">
        <v>0</v>
      </c>
      <c r="O287" s="10">
        <v>0</v>
      </c>
      <c r="P287" s="10">
        <v>0</v>
      </c>
      <c r="Q287" s="10">
        <f t="shared" si="36"/>
        <v>0</v>
      </c>
      <c r="R287" s="10">
        <f t="shared" si="35"/>
        <v>0</v>
      </c>
      <c r="S287" s="41">
        <v>0</v>
      </c>
      <c r="T287" s="75" t="s">
        <v>615</v>
      </c>
    </row>
    <row r="288" spans="1:20" ht="47.25" x14ac:dyDescent="0.25">
      <c r="A288" s="33" t="s">
        <v>36</v>
      </c>
      <c r="B288" s="27" t="s">
        <v>488</v>
      </c>
      <c r="C288" s="47" t="s">
        <v>489</v>
      </c>
      <c r="D288" s="10">
        <f t="shared" si="33"/>
        <v>0</v>
      </c>
      <c r="E288" s="10">
        <v>0</v>
      </c>
      <c r="F288" s="10">
        <f t="shared" si="34"/>
        <v>0</v>
      </c>
      <c r="G288" s="10">
        <f t="shared" si="31"/>
        <v>0</v>
      </c>
      <c r="H288" s="10">
        <f t="shared" si="32"/>
        <v>0</v>
      </c>
      <c r="I288" s="10">
        <v>0</v>
      </c>
      <c r="J288" s="10">
        <v>0</v>
      </c>
      <c r="K288" s="10">
        <v>0</v>
      </c>
      <c r="L288" s="10">
        <v>0</v>
      </c>
      <c r="M288" s="10">
        <v>0</v>
      </c>
      <c r="N288" s="10">
        <v>0</v>
      </c>
      <c r="O288" s="10">
        <v>0</v>
      </c>
      <c r="P288" s="10">
        <v>0</v>
      </c>
      <c r="Q288" s="10">
        <f t="shared" si="36"/>
        <v>0</v>
      </c>
      <c r="R288" s="10">
        <f t="shared" si="35"/>
        <v>0</v>
      </c>
      <c r="S288" s="41">
        <v>0</v>
      </c>
      <c r="T288" s="75" t="s">
        <v>615</v>
      </c>
    </row>
    <row r="289" spans="1:20" ht="47.25" x14ac:dyDescent="0.25">
      <c r="A289" s="33" t="s">
        <v>36</v>
      </c>
      <c r="B289" s="27" t="s">
        <v>587</v>
      </c>
      <c r="C289" s="47" t="s">
        <v>490</v>
      </c>
      <c r="D289" s="10">
        <f t="shared" si="33"/>
        <v>0</v>
      </c>
      <c r="E289" s="10">
        <v>0</v>
      </c>
      <c r="F289" s="10">
        <f t="shared" si="34"/>
        <v>0</v>
      </c>
      <c r="G289" s="10">
        <f t="shared" si="31"/>
        <v>0</v>
      </c>
      <c r="H289" s="10">
        <f t="shared" si="32"/>
        <v>2.0479000000000001E-2</v>
      </c>
      <c r="I289" s="10">
        <v>0</v>
      </c>
      <c r="J289" s="10">
        <v>0</v>
      </c>
      <c r="K289" s="10">
        <v>0</v>
      </c>
      <c r="L289" s="10">
        <v>0</v>
      </c>
      <c r="M289" s="10">
        <v>0</v>
      </c>
      <c r="N289" s="10">
        <v>0</v>
      </c>
      <c r="O289" s="10">
        <v>0</v>
      </c>
      <c r="P289" s="10">
        <v>2.0479000000000001E-2</v>
      </c>
      <c r="Q289" s="10">
        <f t="shared" si="36"/>
        <v>-2.0479000000000001E-2</v>
      </c>
      <c r="R289" s="10">
        <f t="shared" si="35"/>
        <v>2.0479000000000001E-2</v>
      </c>
      <c r="S289" s="41">
        <v>100</v>
      </c>
      <c r="T289" s="75" t="s">
        <v>499</v>
      </c>
    </row>
    <row r="290" spans="1:20" ht="25.5" x14ac:dyDescent="0.25">
      <c r="A290" s="22" t="s">
        <v>37</v>
      </c>
      <c r="B290" s="23" t="s">
        <v>124</v>
      </c>
      <c r="C290" s="46" t="s">
        <v>49</v>
      </c>
      <c r="D290" s="39">
        <f t="shared" si="33"/>
        <v>0</v>
      </c>
      <c r="E290" s="39">
        <v>0</v>
      </c>
      <c r="F290" s="39">
        <f t="shared" si="34"/>
        <v>0</v>
      </c>
      <c r="G290" s="39">
        <f t="shared" si="31"/>
        <v>0</v>
      </c>
      <c r="H290" s="39">
        <f t="shared" si="32"/>
        <v>0</v>
      </c>
      <c r="I290" s="39">
        <f>I291</f>
        <v>0</v>
      </c>
      <c r="J290" s="39">
        <v>0</v>
      </c>
      <c r="K290" s="39">
        <f>K291</f>
        <v>0</v>
      </c>
      <c r="L290" s="39">
        <v>0</v>
      </c>
      <c r="M290" s="39">
        <f>M291</f>
        <v>0</v>
      </c>
      <c r="N290" s="39">
        <v>0</v>
      </c>
      <c r="O290" s="39">
        <f>O291</f>
        <v>0</v>
      </c>
      <c r="P290" s="39">
        <v>0</v>
      </c>
      <c r="Q290" s="39">
        <f t="shared" si="36"/>
        <v>0</v>
      </c>
      <c r="R290" s="39">
        <f t="shared" si="35"/>
        <v>0</v>
      </c>
      <c r="S290" s="40">
        <v>0</v>
      </c>
      <c r="T290" s="75" t="s">
        <v>498</v>
      </c>
    </row>
    <row r="291" spans="1:20" ht="63" x14ac:dyDescent="0.25">
      <c r="A291" s="24" t="s">
        <v>37</v>
      </c>
      <c r="B291" s="25" t="s">
        <v>410</v>
      </c>
      <c r="C291" s="47" t="s">
        <v>411</v>
      </c>
      <c r="D291" s="10">
        <f t="shared" si="33"/>
        <v>0</v>
      </c>
      <c r="E291" s="10">
        <v>0</v>
      </c>
      <c r="F291" s="10">
        <f t="shared" si="34"/>
        <v>0</v>
      </c>
      <c r="G291" s="10">
        <f t="shared" si="31"/>
        <v>0</v>
      </c>
      <c r="H291" s="10">
        <f t="shared" si="32"/>
        <v>0</v>
      </c>
      <c r="I291" s="10">
        <v>0</v>
      </c>
      <c r="J291" s="10">
        <v>0</v>
      </c>
      <c r="K291" s="10"/>
      <c r="L291" s="10">
        <v>0</v>
      </c>
      <c r="M291" s="10"/>
      <c r="N291" s="10">
        <v>0</v>
      </c>
      <c r="O291" s="10">
        <v>0</v>
      </c>
      <c r="P291" s="10"/>
      <c r="Q291" s="10">
        <f t="shared" si="36"/>
        <v>0</v>
      </c>
      <c r="R291" s="10">
        <f t="shared" si="35"/>
        <v>0</v>
      </c>
      <c r="S291" s="41">
        <v>0</v>
      </c>
      <c r="T291" s="75" t="s">
        <v>616</v>
      </c>
    </row>
    <row r="292" spans="1:20" x14ac:dyDescent="0.25">
      <c r="A292" s="22" t="s">
        <v>38</v>
      </c>
      <c r="B292" s="23" t="s">
        <v>125</v>
      </c>
      <c r="C292" s="46" t="s">
        <v>49</v>
      </c>
      <c r="D292" s="39">
        <f t="shared" si="33"/>
        <v>41.170323756000002</v>
      </c>
      <c r="E292" s="39">
        <v>0</v>
      </c>
      <c r="F292" s="39">
        <f t="shared" si="34"/>
        <v>41.170323756000002</v>
      </c>
      <c r="G292" s="39">
        <f t="shared" si="31"/>
        <v>41.170323756000002</v>
      </c>
      <c r="H292" s="39">
        <f t="shared" si="32"/>
        <v>157.07214467999992</v>
      </c>
      <c r="I292" s="39">
        <f>SUM(I293:I299)</f>
        <v>0</v>
      </c>
      <c r="J292" s="39">
        <v>18.580195008</v>
      </c>
      <c r="K292" s="39">
        <f>SUM(K293:K299)</f>
        <v>10.56957096</v>
      </c>
      <c r="L292" s="39">
        <v>21.65118813199992</v>
      </c>
      <c r="M292" s="39">
        <f>SUM(M293:M299)</f>
        <v>30.600752795999998</v>
      </c>
      <c r="N292" s="39">
        <v>1.22696319</v>
      </c>
      <c r="O292" s="39">
        <f>SUM(O293:O299)</f>
        <v>0</v>
      </c>
      <c r="P292" s="39">
        <v>115.61379835</v>
      </c>
      <c r="Q292" s="39">
        <f t="shared" si="36"/>
        <v>-115.90182092399992</v>
      </c>
      <c r="R292" s="39">
        <f t="shared" si="35"/>
        <v>115.90182092399992</v>
      </c>
      <c r="S292" s="40">
        <f t="shared" ref="S292:S294" si="37">(J292+L292+N292+P292)/(I292+K292+M292+O292)*100-100</f>
        <v>281.51787586345819</v>
      </c>
      <c r="T292" s="75" t="s">
        <v>498</v>
      </c>
    </row>
    <row r="293" spans="1:20" ht="229.5" x14ac:dyDescent="0.25">
      <c r="A293" s="24" t="s">
        <v>38</v>
      </c>
      <c r="B293" s="35" t="s">
        <v>588</v>
      </c>
      <c r="C293" s="52" t="s">
        <v>312</v>
      </c>
      <c r="D293" s="10">
        <f t="shared" si="33"/>
        <v>8.7414038400000003</v>
      </c>
      <c r="E293" s="10">
        <v>0</v>
      </c>
      <c r="F293" s="10">
        <f t="shared" si="34"/>
        <v>8.7414038400000003</v>
      </c>
      <c r="G293" s="10">
        <f t="shared" si="31"/>
        <v>8.7414038400000003</v>
      </c>
      <c r="H293" s="10">
        <f t="shared" si="32"/>
        <v>5.6305690400000001</v>
      </c>
      <c r="I293" s="10">
        <v>0</v>
      </c>
      <c r="J293" s="10">
        <v>5.9534999999999991E-2</v>
      </c>
      <c r="K293" s="10">
        <v>8.5421078399999999</v>
      </c>
      <c r="L293" s="10">
        <v>0.51367485000000002</v>
      </c>
      <c r="M293" s="10">
        <v>0.199296</v>
      </c>
      <c r="N293" s="10">
        <v>1.22696319</v>
      </c>
      <c r="O293" s="10">
        <v>0</v>
      </c>
      <c r="P293" s="10">
        <v>3.8303959999999999</v>
      </c>
      <c r="Q293" s="10">
        <f t="shared" si="36"/>
        <v>3.1108348000000001</v>
      </c>
      <c r="R293" s="10">
        <f t="shared" si="35"/>
        <v>-3.1108348000000001</v>
      </c>
      <c r="S293" s="41">
        <f t="shared" si="37"/>
        <v>-35.58735938688767</v>
      </c>
      <c r="T293" s="75" t="s">
        <v>617</v>
      </c>
    </row>
    <row r="294" spans="1:20" ht="63.75" x14ac:dyDescent="0.25">
      <c r="A294" s="24" t="s">
        <v>38</v>
      </c>
      <c r="B294" s="35" t="s">
        <v>589</v>
      </c>
      <c r="C294" s="52" t="s">
        <v>313</v>
      </c>
      <c r="D294" s="10">
        <f t="shared" si="33"/>
        <v>32.428919915999998</v>
      </c>
      <c r="E294" s="10">
        <v>0</v>
      </c>
      <c r="F294" s="10">
        <f t="shared" si="34"/>
        <v>32.428919915999998</v>
      </c>
      <c r="G294" s="10">
        <f t="shared" si="31"/>
        <v>32.428919915999998</v>
      </c>
      <c r="H294" s="10">
        <f t="shared" si="32"/>
        <v>27.622573349999961</v>
      </c>
      <c r="I294" s="10">
        <v>0</v>
      </c>
      <c r="J294" s="10">
        <v>0</v>
      </c>
      <c r="K294" s="10">
        <v>2.0274631200000002</v>
      </c>
      <c r="L294" s="10">
        <v>18.517839999999961</v>
      </c>
      <c r="M294" s="10">
        <v>30.401456795999998</v>
      </c>
      <c r="N294" s="10">
        <v>0</v>
      </c>
      <c r="O294" s="10">
        <v>0</v>
      </c>
      <c r="P294" s="10">
        <v>9.1047333500000001</v>
      </c>
      <c r="Q294" s="10">
        <f t="shared" si="36"/>
        <v>4.8063465660000375</v>
      </c>
      <c r="R294" s="10">
        <f t="shared" si="35"/>
        <v>-4.8063465660000375</v>
      </c>
      <c r="S294" s="41">
        <f t="shared" si="37"/>
        <v>-14.821173750004078</v>
      </c>
      <c r="T294" s="75" t="s">
        <v>618</v>
      </c>
    </row>
    <row r="295" spans="1:20" ht="114.75" x14ac:dyDescent="0.25">
      <c r="A295" s="24" t="s">
        <v>38</v>
      </c>
      <c r="B295" s="35" t="s">
        <v>590</v>
      </c>
      <c r="C295" s="52" t="s">
        <v>347</v>
      </c>
      <c r="D295" s="10">
        <f t="shared" si="33"/>
        <v>0</v>
      </c>
      <c r="E295" s="10">
        <v>0</v>
      </c>
      <c r="F295" s="10">
        <f t="shared" si="34"/>
        <v>0</v>
      </c>
      <c r="G295" s="10">
        <f t="shared" si="31"/>
        <v>0</v>
      </c>
      <c r="H295" s="10">
        <f t="shared" si="32"/>
        <v>21.140333289999958</v>
      </c>
      <c r="I295" s="10">
        <v>0</v>
      </c>
      <c r="J295" s="10">
        <v>18.520660008</v>
      </c>
      <c r="K295" s="10">
        <v>0</v>
      </c>
      <c r="L295" s="10">
        <v>2.6196732819999595</v>
      </c>
      <c r="M295" s="10">
        <v>0</v>
      </c>
      <c r="N295" s="10">
        <v>0</v>
      </c>
      <c r="O295" s="10">
        <v>0</v>
      </c>
      <c r="P295" s="10">
        <v>0</v>
      </c>
      <c r="Q295" s="10">
        <f t="shared" si="36"/>
        <v>-21.140333289999958</v>
      </c>
      <c r="R295" s="10">
        <f t="shared" si="35"/>
        <v>21.140333289999958</v>
      </c>
      <c r="S295" s="41">
        <v>100</v>
      </c>
      <c r="T295" s="75" t="s">
        <v>503</v>
      </c>
    </row>
    <row r="296" spans="1:20" ht="110.25" x14ac:dyDescent="0.25">
      <c r="A296" s="24" t="s">
        <v>38</v>
      </c>
      <c r="B296" s="35" t="s">
        <v>491</v>
      </c>
      <c r="C296" s="52" t="s">
        <v>492</v>
      </c>
      <c r="D296" s="10">
        <f t="shared" si="33"/>
        <v>0</v>
      </c>
      <c r="E296" s="10">
        <v>0</v>
      </c>
      <c r="F296" s="10">
        <f t="shared" si="34"/>
        <v>0</v>
      </c>
      <c r="G296" s="10">
        <f t="shared" si="31"/>
        <v>0</v>
      </c>
      <c r="H296" s="10">
        <f t="shared" si="32"/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f t="shared" si="36"/>
        <v>0</v>
      </c>
      <c r="R296" s="10">
        <f t="shared" si="35"/>
        <v>0</v>
      </c>
      <c r="S296" s="41">
        <v>0</v>
      </c>
      <c r="T296" s="75" t="s">
        <v>619</v>
      </c>
    </row>
    <row r="297" spans="1:20" ht="252" x14ac:dyDescent="0.25">
      <c r="A297" s="24" t="s">
        <v>38</v>
      </c>
      <c r="B297" s="35" t="s">
        <v>493</v>
      </c>
      <c r="C297" s="52" t="s">
        <v>494</v>
      </c>
      <c r="D297" s="10">
        <f t="shared" si="33"/>
        <v>0</v>
      </c>
      <c r="E297" s="10">
        <v>0</v>
      </c>
      <c r="F297" s="10">
        <f t="shared" si="34"/>
        <v>0</v>
      </c>
      <c r="G297" s="10">
        <f t="shared" si="31"/>
        <v>0</v>
      </c>
      <c r="H297" s="10">
        <f t="shared" si="32"/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0</v>
      </c>
      <c r="P297" s="10">
        <v>0</v>
      </c>
      <c r="Q297" s="10">
        <f t="shared" si="36"/>
        <v>0</v>
      </c>
      <c r="R297" s="10">
        <f t="shared" si="35"/>
        <v>0</v>
      </c>
      <c r="S297" s="41">
        <v>0</v>
      </c>
      <c r="T297" s="75" t="s">
        <v>620</v>
      </c>
    </row>
    <row r="298" spans="1:20" ht="126" x14ac:dyDescent="0.25">
      <c r="A298" s="37" t="s">
        <v>38</v>
      </c>
      <c r="B298" s="38" t="s">
        <v>591</v>
      </c>
      <c r="C298" s="55" t="s">
        <v>495</v>
      </c>
      <c r="D298" s="10">
        <f t="shared" si="33"/>
        <v>0</v>
      </c>
      <c r="E298" s="10">
        <v>0</v>
      </c>
      <c r="F298" s="10">
        <f t="shared" si="34"/>
        <v>0</v>
      </c>
      <c r="G298" s="10">
        <f t="shared" si="31"/>
        <v>0</v>
      </c>
      <c r="H298" s="10">
        <f t="shared" si="32"/>
        <v>96.407037000000003</v>
      </c>
      <c r="I298" s="10">
        <v>0</v>
      </c>
      <c r="J298" s="10">
        <v>0</v>
      </c>
      <c r="K298" s="10">
        <v>0</v>
      </c>
      <c r="L298" s="10">
        <v>0</v>
      </c>
      <c r="M298" s="10">
        <v>0</v>
      </c>
      <c r="N298" s="10">
        <v>0</v>
      </c>
      <c r="O298" s="10">
        <v>0</v>
      </c>
      <c r="P298" s="10">
        <v>96.407037000000003</v>
      </c>
      <c r="Q298" s="10">
        <f t="shared" si="36"/>
        <v>-96.407037000000003</v>
      </c>
      <c r="R298" s="10">
        <f t="shared" si="35"/>
        <v>96.407037000000003</v>
      </c>
      <c r="S298" s="41">
        <v>100</v>
      </c>
      <c r="T298" s="75" t="s">
        <v>504</v>
      </c>
    </row>
    <row r="299" spans="1:20" ht="126" x14ac:dyDescent="0.25">
      <c r="A299" s="37" t="s">
        <v>38</v>
      </c>
      <c r="B299" s="38" t="s">
        <v>592</v>
      </c>
      <c r="C299" s="55" t="s">
        <v>496</v>
      </c>
      <c r="D299" s="10">
        <f t="shared" si="33"/>
        <v>0</v>
      </c>
      <c r="E299" s="10">
        <v>0</v>
      </c>
      <c r="F299" s="10">
        <f t="shared" si="34"/>
        <v>0</v>
      </c>
      <c r="G299" s="10">
        <f t="shared" si="31"/>
        <v>0</v>
      </c>
      <c r="H299" s="10">
        <f t="shared" si="32"/>
        <v>6.2716320000000003</v>
      </c>
      <c r="I299" s="10">
        <v>0</v>
      </c>
      <c r="J299" s="10">
        <v>0</v>
      </c>
      <c r="K299" s="10">
        <v>0</v>
      </c>
      <c r="L299" s="10">
        <v>0</v>
      </c>
      <c r="M299" s="10">
        <v>0</v>
      </c>
      <c r="N299" s="10">
        <v>0</v>
      </c>
      <c r="O299" s="10">
        <v>0</v>
      </c>
      <c r="P299" s="10">
        <v>6.2716320000000003</v>
      </c>
      <c r="Q299" s="10">
        <f t="shared" si="36"/>
        <v>-6.2716320000000003</v>
      </c>
      <c r="R299" s="10">
        <f t="shared" si="35"/>
        <v>6.2716320000000003</v>
      </c>
      <c r="S299" s="41">
        <v>100</v>
      </c>
      <c r="T299" s="75" t="s">
        <v>505</v>
      </c>
    </row>
  </sheetData>
  <mergeCells count="25">
    <mergeCell ref="Q13:Q15"/>
    <mergeCell ref="R13:S13"/>
    <mergeCell ref="F13:F15"/>
    <mergeCell ref="S14:S15"/>
    <mergeCell ref="O14:P14"/>
    <mergeCell ref="R14:R15"/>
    <mergeCell ref="A5:T5"/>
    <mergeCell ref="A6:T6"/>
    <mergeCell ref="A7:T7"/>
    <mergeCell ref="A8:T8"/>
    <mergeCell ref="A9:T9"/>
    <mergeCell ref="A10:T10"/>
    <mergeCell ref="A11:T11"/>
    <mergeCell ref="K14:L14"/>
    <mergeCell ref="I14:J14"/>
    <mergeCell ref="G14:H14"/>
    <mergeCell ref="T13:T15"/>
    <mergeCell ref="M14:N14"/>
    <mergeCell ref="A12:T12"/>
    <mergeCell ref="A13:A15"/>
    <mergeCell ref="B13:B15"/>
    <mergeCell ref="C13:C15"/>
    <mergeCell ref="D13:D15"/>
    <mergeCell ref="E13:E15"/>
    <mergeCell ref="G13:P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  <colBreaks count="1" manualBreakCount="1">
    <brk id="10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 </vt:lpstr>
      <vt:lpstr>'10квФ 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Муров И.С.</cp:lastModifiedBy>
  <cp:lastPrinted>2018-06-19T11:44:26Z</cp:lastPrinted>
  <dcterms:created xsi:type="dcterms:W3CDTF">2009-07-27T10:10:26Z</dcterms:created>
  <dcterms:modified xsi:type="dcterms:W3CDTF">2021-02-12T09:44:19Z</dcterms:modified>
</cp:coreProperties>
</file>