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1840" windowHeight="9555"/>
  </bookViews>
  <sheets>
    <sheet name="f14 " sheetId="2" r:id="rId1"/>
  </sheets>
  <definedNames>
    <definedName name="_xlnm._FilterDatabase" localSheetId="0" hidden="1">'f14 '!$A$19:$W$362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4_start" localSheetId="0">'f14 '!#REF!</definedName>
    <definedName name="f14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_xlnm.Print_Area" localSheetId="0">'f14 '!$A$5:$Y$362</definedName>
    <definedName name="Приказ" localSheetId="0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K354" i="2" l="1"/>
  <c r="K355" i="2"/>
  <c r="K356" i="2"/>
  <c r="K357" i="2"/>
  <c r="K358" i="2"/>
  <c r="K359" i="2"/>
  <c r="K360" i="2"/>
  <c r="K361" i="2"/>
  <c r="K362" i="2"/>
  <c r="K353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279" i="2"/>
  <c r="K265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13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86" i="2"/>
  <c r="K81" i="2"/>
  <c r="K82" i="2"/>
  <c r="K83" i="2"/>
  <c r="K84" i="2"/>
  <c r="K80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62" i="2"/>
  <c r="K45" i="2"/>
  <c r="K46" i="2"/>
  <c r="K47" i="2"/>
  <c r="K48" i="2"/>
  <c r="K49" i="2"/>
  <c r="K50" i="2"/>
  <c r="K51" i="2"/>
  <c r="K52" i="2"/>
  <c r="K53" i="2"/>
  <c r="K44" i="2"/>
  <c r="K33" i="2"/>
  <c r="K34" i="2"/>
  <c r="K35" i="2"/>
  <c r="K36" i="2"/>
  <c r="K37" i="2"/>
  <c r="K38" i="2"/>
  <c r="K39" i="2"/>
  <c r="K40" i="2"/>
  <c r="K41" i="2"/>
  <c r="K32" i="2"/>
  <c r="I354" i="2"/>
  <c r="I355" i="2"/>
  <c r="I356" i="2"/>
  <c r="F356" i="2" s="1"/>
  <c r="I357" i="2"/>
  <c r="F357" i="2" s="1"/>
  <c r="I358" i="2"/>
  <c r="I359" i="2"/>
  <c r="I360" i="2"/>
  <c r="F360" i="2" s="1"/>
  <c r="I361" i="2"/>
  <c r="F361" i="2" s="1"/>
  <c r="I362" i="2"/>
  <c r="I353" i="2"/>
  <c r="F353" i="2" s="1"/>
  <c r="I280" i="2"/>
  <c r="I281" i="2"/>
  <c r="I282" i="2"/>
  <c r="F282" i="2" s="1"/>
  <c r="I283" i="2"/>
  <c r="F283" i="2" s="1"/>
  <c r="I284" i="2"/>
  <c r="I285" i="2"/>
  <c r="I286" i="2"/>
  <c r="F286" i="2" s="1"/>
  <c r="I287" i="2"/>
  <c r="F287" i="2" s="1"/>
  <c r="I288" i="2"/>
  <c r="I289" i="2"/>
  <c r="I290" i="2"/>
  <c r="F290" i="2" s="1"/>
  <c r="I291" i="2"/>
  <c r="F291" i="2" s="1"/>
  <c r="I292" i="2"/>
  <c r="I293" i="2"/>
  <c r="I294" i="2"/>
  <c r="F294" i="2" s="1"/>
  <c r="I295" i="2"/>
  <c r="F295" i="2" s="1"/>
  <c r="I296" i="2"/>
  <c r="I297" i="2"/>
  <c r="I298" i="2"/>
  <c r="F298" i="2" s="1"/>
  <c r="I299" i="2"/>
  <c r="F299" i="2" s="1"/>
  <c r="I300" i="2"/>
  <c r="I301" i="2"/>
  <c r="I302" i="2"/>
  <c r="F302" i="2" s="1"/>
  <c r="I303" i="2"/>
  <c r="F303" i="2" s="1"/>
  <c r="I304" i="2"/>
  <c r="I305" i="2"/>
  <c r="I306" i="2"/>
  <c r="F306" i="2" s="1"/>
  <c r="I307" i="2"/>
  <c r="F307" i="2" s="1"/>
  <c r="I308" i="2"/>
  <c r="I309" i="2"/>
  <c r="I310" i="2"/>
  <c r="F310" i="2" s="1"/>
  <c r="I311" i="2"/>
  <c r="F311" i="2" s="1"/>
  <c r="I312" i="2"/>
  <c r="I313" i="2"/>
  <c r="I314" i="2"/>
  <c r="F314" i="2" s="1"/>
  <c r="I315" i="2"/>
  <c r="F315" i="2" s="1"/>
  <c r="I316" i="2"/>
  <c r="I317" i="2"/>
  <c r="I318" i="2"/>
  <c r="F318" i="2" s="1"/>
  <c r="I319" i="2"/>
  <c r="F319" i="2" s="1"/>
  <c r="I320" i="2"/>
  <c r="I321" i="2"/>
  <c r="I322" i="2"/>
  <c r="F322" i="2" s="1"/>
  <c r="I323" i="2"/>
  <c r="F323" i="2" s="1"/>
  <c r="I324" i="2"/>
  <c r="I325" i="2"/>
  <c r="I326" i="2"/>
  <c r="F326" i="2" s="1"/>
  <c r="I327" i="2"/>
  <c r="F327" i="2" s="1"/>
  <c r="I328" i="2"/>
  <c r="I329" i="2"/>
  <c r="I330" i="2"/>
  <c r="F330" i="2" s="1"/>
  <c r="I331" i="2"/>
  <c r="F331" i="2" s="1"/>
  <c r="I332" i="2"/>
  <c r="I333" i="2"/>
  <c r="I334" i="2"/>
  <c r="F334" i="2" s="1"/>
  <c r="I335" i="2"/>
  <c r="F335" i="2" s="1"/>
  <c r="I336" i="2"/>
  <c r="I337" i="2"/>
  <c r="I338" i="2"/>
  <c r="F338" i="2" s="1"/>
  <c r="I339" i="2"/>
  <c r="F339" i="2" s="1"/>
  <c r="I340" i="2"/>
  <c r="I341" i="2"/>
  <c r="I342" i="2"/>
  <c r="F342" i="2" s="1"/>
  <c r="I343" i="2"/>
  <c r="F343" i="2" s="1"/>
  <c r="I344" i="2"/>
  <c r="I345" i="2"/>
  <c r="I346" i="2"/>
  <c r="F346" i="2" s="1"/>
  <c r="I347" i="2"/>
  <c r="F347" i="2" s="1"/>
  <c r="I348" i="2"/>
  <c r="I349" i="2"/>
  <c r="I350" i="2"/>
  <c r="F350" i="2" s="1"/>
  <c r="I279" i="2"/>
  <c r="F279" i="2" s="1"/>
  <c r="I265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13" i="2"/>
  <c r="I87" i="2"/>
  <c r="F87" i="2" s="1"/>
  <c r="I88" i="2"/>
  <c r="I89" i="2"/>
  <c r="I90" i="2"/>
  <c r="F90" i="2" s="1"/>
  <c r="I91" i="2"/>
  <c r="F91" i="2" s="1"/>
  <c r="I92" i="2"/>
  <c r="I93" i="2"/>
  <c r="I94" i="2"/>
  <c r="F94" i="2" s="1"/>
  <c r="I95" i="2"/>
  <c r="F95" i="2" s="1"/>
  <c r="I96" i="2"/>
  <c r="I97" i="2"/>
  <c r="I98" i="2"/>
  <c r="F98" i="2" s="1"/>
  <c r="I99" i="2"/>
  <c r="F99" i="2" s="1"/>
  <c r="I100" i="2"/>
  <c r="I101" i="2"/>
  <c r="I102" i="2"/>
  <c r="F102" i="2" s="1"/>
  <c r="I103" i="2"/>
  <c r="F103" i="2" s="1"/>
  <c r="I104" i="2"/>
  <c r="I105" i="2"/>
  <c r="I106" i="2"/>
  <c r="F106" i="2" s="1"/>
  <c r="I107" i="2"/>
  <c r="F107" i="2" s="1"/>
  <c r="I108" i="2"/>
  <c r="I109" i="2"/>
  <c r="I110" i="2"/>
  <c r="F110" i="2" s="1"/>
  <c r="I111" i="2"/>
  <c r="F111" i="2" s="1"/>
  <c r="I112" i="2"/>
  <c r="I113" i="2"/>
  <c r="I114" i="2"/>
  <c r="F114" i="2" s="1"/>
  <c r="I115" i="2"/>
  <c r="F115" i="2" s="1"/>
  <c r="I116" i="2"/>
  <c r="I117" i="2"/>
  <c r="I118" i="2"/>
  <c r="F118" i="2" s="1"/>
  <c r="I119" i="2"/>
  <c r="F119" i="2" s="1"/>
  <c r="I120" i="2"/>
  <c r="I121" i="2"/>
  <c r="I122" i="2"/>
  <c r="F122" i="2" s="1"/>
  <c r="I123" i="2"/>
  <c r="F123" i="2" s="1"/>
  <c r="I124" i="2"/>
  <c r="I125" i="2"/>
  <c r="I126" i="2"/>
  <c r="F126" i="2" s="1"/>
  <c r="I127" i="2"/>
  <c r="F127" i="2" s="1"/>
  <c r="I128" i="2"/>
  <c r="I129" i="2"/>
  <c r="I130" i="2"/>
  <c r="F130" i="2" s="1"/>
  <c r="I131" i="2"/>
  <c r="F131" i="2" s="1"/>
  <c r="I132" i="2"/>
  <c r="I133" i="2"/>
  <c r="I134" i="2"/>
  <c r="F134" i="2" s="1"/>
  <c r="I135" i="2"/>
  <c r="F135" i="2" s="1"/>
  <c r="I136" i="2"/>
  <c r="I137" i="2"/>
  <c r="I138" i="2"/>
  <c r="F138" i="2" s="1"/>
  <c r="I139" i="2"/>
  <c r="F139" i="2" s="1"/>
  <c r="I140" i="2"/>
  <c r="I141" i="2"/>
  <c r="I142" i="2"/>
  <c r="F142" i="2" s="1"/>
  <c r="I143" i="2"/>
  <c r="F143" i="2" s="1"/>
  <c r="I144" i="2"/>
  <c r="I145" i="2"/>
  <c r="I146" i="2"/>
  <c r="F146" i="2" s="1"/>
  <c r="I147" i="2"/>
  <c r="F147" i="2" s="1"/>
  <c r="I148" i="2"/>
  <c r="I149" i="2"/>
  <c r="I150" i="2"/>
  <c r="F150" i="2" s="1"/>
  <c r="I151" i="2"/>
  <c r="F151" i="2" s="1"/>
  <c r="I152" i="2"/>
  <c r="I153" i="2"/>
  <c r="I154" i="2"/>
  <c r="F154" i="2" s="1"/>
  <c r="I155" i="2"/>
  <c r="F155" i="2" s="1"/>
  <c r="I156" i="2"/>
  <c r="I157" i="2"/>
  <c r="I158" i="2"/>
  <c r="F158" i="2" s="1"/>
  <c r="I159" i="2"/>
  <c r="F159" i="2" s="1"/>
  <c r="I160" i="2"/>
  <c r="I161" i="2"/>
  <c r="I162" i="2"/>
  <c r="F162" i="2" s="1"/>
  <c r="I163" i="2"/>
  <c r="F163" i="2" s="1"/>
  <c r="I164" i="2"/>
  <c r="I165" i="2"/>
  <c r="I166" i="2"/>
  <c r="F166" i="2" s="1"/>
  <c r="I167" i="2"/>
  <c r="F167" i="2" s="1"/>
  <c r="I168" i="2"/>
  <c r="I169" i="2"/>
  <c r="I170" i="2"/>
  <c r="F170" i="2" s="1"/>
  <c r="I171" i="2"/>
  <c r="F171" i="2" s="1"/>
  <c r="I172" i="2"/>
  <c r="I173" i="2"/>
  <c r="I174" i="2"/>
  <c r="F174" i="2" s="1"/>
  <c r="I175" i="2"/>
  <c r="F175" i="2" s="1"/>
  <c r="I176" i="2"/>
  <c r="I177" i="2"/>
  <c r="I178" i="2"/>
  <c r="F178" i="2" s="1"/>
  <c r="I179" i="2"/>
  <c r="F179" i="2" s="1"/>
  <c r="I180" i="2"/>
  <c r="I181" i="2"/>
  <c r="I182" i="2"/>
  <c r="F182" i="2" s="1"/>
  <c r="I183" i="2"/>
  <c r="F183" i="2" s="1"/>
  <c r="I184" i="2"/>
  <c r="I185" i="2"/>
  <c r="I186" i="2"/>
  <c r="F186" i="2" s="1"/>
  <c r="I187" i="2"/>
  <c r="F187" i="2" s="1"/>
  <c r="I188" i="2"/>
  <c r="I189" i="2"/>
  <c r="I190" i="2"/>
  <c r="F190" i="2" s="1"/>
  <c r="I191" i="2"/>
  <c r="F191" i="2" s="1"/>
  <c r="I192" i="2"/>
  <c r="I193" i="2"/>
  <c r="I194" i="2"/>
  <c r="F194" i="2" s="1"/>
  <c r="I195" i="2"/>
  <c r="F195" i="2" s="1"/>
  <c r="I196" i="2"/>
  <c r="I197" i="2"/>
  <c r="I198" i="2"/>
  <c r="F198" i="2" s="1"/>
  <c r="I199" i="2"/>
  <c r="F199" i="2" s="1"/>
  <c r="I200" i="2"/>
  <c r="I201" i="2"/>
  <c r="I202" i="2"/>
  <c r="F202" i="2" s="1"/>
  <c r="I203" i="2"/>
  <c r="F203" i="2" s="1"/>
  <c r="I204" i="2"/>
  <c r="I205" i="2"/>
  <c r="I206" i="2"/>
  <c r="F206" i="2" s="1"/>
  <c r="I207" i="2"/>
  <c r="F207" i="2" s="1"/>
  <c r="I208" i="2"/>
  <c r="I209" i="2"/>
  <c r="I210" i="2"/>
  <c r="F210" i="2" s="1"/>
  <c r="I86" i="2"/>
  <c r="I81" i="2"/>
  <c r="F81" i="2" s="1"/>
  <c r="I82" i="2"/>
  <c r="I83" i="2"/>
  <c r="I84" i="2"/>
  <c r="I80" i="2"/>
  <c r="I63" i="2"/>
  <c r="F63" i="2" s="1"/>
  <c r="I64" i="2"/>
  <c r="I65" i="2"/>
  <c r="F65" i="2" s="1"/>
  <c r="I66" i="2"/>
  <c r="F66" i="2" s="1"/>
  <c r="I67" i="2"/>
  <c r="F67" i="2" s="1"/>
  <c r="I68" i="2"/>
  <c r="I69" i="2"/>
  <c r="F69" i="2" s="1"/>
  <c r="I70" i="2"/>
  <c r="F70" i="2" s="1"/>
  <c r="I71" i="2"/>
  <c r="F71" i="2" s="1"/>
  <c r="I72" i="2"/>
  <c r="I73" i="2"/>
  <c r="F73" i="2" s="1"/>
  <c r="I74" i="2"/>
  <c r="F74" i="2" s="1"/>
  <c r="I75" i="2"/>
  <c r="F75" i="2" s="1"/>
  <c r="I76" i="2"/>
  <c r="I62" i="2"/>
  <c r="F62" i="2" s="1"/>
  <c r="I45" i="2"/>
  <c r="F45" i="2" s="1"/>
  <c r="I46" i="2"/>
  <c r="I47" i="2"/>
  <c r="I48" i="2"/>
  <c r="I49" i="2"/>
  <c r="I50" i="2"/>
  <c r="I51" i="2"/>
  <c r="I52" i="2"/>
  <c r="I53" i="2"/>
  <c r="I44" i="2"/>
  <c r="F44" i="2" s="1"/>
  <c r="I33" i="2"/>
  <c r="I34" i="2"/>
  <c r="F34" i="2" s="1"/>
  <c r="I35" i="2"/>
  <c r="F35" i="2" s="1"/>
  <c r="I36" i="2"/>
  <c r="F36" i="2" s="1"/>
  <c r="I37" i="2"/>
  <c r="I38" i="2"/>
  <c r="F38" i="2" s="1"/>
  <c r="I39" i="2"/>
  <c r="F39" i="2" s="1"/>
  <c r="I40" i="2"/>
  <c r="F40" i="2" s="1"/>
  <c r="I41" i="2"/>
  <c r="I32" i="2"/>
  <c r="F32" i="2"/>
  <c r="F33" i="2"/>
  <c r="F37" i="2"/>
  <c r="F41" i="2"/>
  <c r="F46" i="2"/>
  <c r="F47" i="2"/>
  <c r="F48" i="2"/>
  <c r="F49" i="2"/>
  <c r="F50" i="2"/>
  <c r="F51" i="2"/>
  <c r="F52" i="2"/>
  <c r="F53" i="2"/>
  <c r="F64" i="2"/>
  <c r="F68" i="2"/>
  <c r="F72" i="2"/>
  <c r="F76" i="2"/>
  <c r="F80" i="2"/>
  <c r="F82" i="2"/>
  <c r="F83" i="2"/>
  <c r="F84" i="2"/>
  <c r="F88" i="2"/>
  <c r="F89" i="2"/>
  <c r="F92" i="2"/>
  <c r="F93" i="2"/>
  <c r="F96" i="2"/>
  <c r="F97" i="2"/>
  <c r="F100" i="2"/>
  <c r="F101" i="2"/>
  <c r="F104" i="2"/>
  <c r="F105" i="2"/>
  <c r="F108" i="2"/>
  <c r="F109" i="2"/>
  <c r="F112" i="2"/>
  <c r="F113" i="2"/>
  <c r="F116" i="2"/>
  <c r="F117" i="2"/>
  <c r="F120" i="2"/>
  <c r="F121" i="2"/>
  <c r="F124" i="2"/>
  <c r="F125" i="2"/>
  <c r="F128" i="2"/>
  <c r="F129" i="2"/>
  <c r="F132" i="2"/>
  <c r="F133" i="2"/>
  <c r="F136" i="2"/>
  <c r="F137" i="2"/>
  <c r="F140" i="2"/>
  <c r="F141" i="2"/>
  <c r="F144" i="2"/>
  <c r="F145" i="2"/>
  <c r="F148" i="2"/>
  <c r="F149" i="2"/>
  <c r="F152" i="2"/>
  <c r="F153" i="2"/>
  <c r="F156" i="2"/>
  <c r="F157" i="2"/>
  <c r="F160" i="2"/>
  <c r="F161" i="2"/>
  <c r="F164" i="2"/>
  <c r="F165" i="2"/>
  <c r="F168" i="2"/>
  <c r="F169" i="2"/>
  <c r="F172" i="2"/>
  <c r="F173" i="2"/>
  <c r="F176" i="2"/>
  <c r="F177" i="2"/>
  <c r="F180" i="2"/>
  <c r="F181" i="2"/>
  <c r="F184" i="2"/>
  <c r="F185" i="2"/>
  <c r="F188" i="2"/>
  <c r="F189" i="2"/>
  <c r="F192" i="2"/>
  <c r="F193" i="2"/>
  <c r="F196" i="2"/>
  <c r="F197" i="2"/>
  <c r="F200" i="2"/>
  <c r="F201" i="2"/>
  <c r="F204" i="2"/>
  <c r="F205" i="2"/>
  <c r="F208" i="2"/>
  <c r="F209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5" i="2"/>
  <c r="F354" i="2"/>
  <c r="F355" i="2"/>
  <c r="F358" i="2"/>
  <c r="F359" i="2"/>
  <c r="F362" i="2"/>
  <c r="F280" i="2"/>
  <c r="F281" i="2"/>
  <c r="F284" i="2"/>
  <c r="F285" i="2"/>
  <c r="F288" i="2"/>
  <c r="F289" i="2"/>
  <c r="F292" i="2"/>
  <c r="F293" i="2"/>
  <c r="F296" i="2"/>
  <c r="F297" i="2"/>
  <c r="F300" i="2"/>
  <c r="F301" i="2"/>
  <c r="F304" i="2"/>
  <c r="F305" i="2"/>
  <c r="F308" i="2"/>
  <c r="F309" i="2"/>
  <c r="F312" i="2"/>
  <c r="F313" i="2"/>
  <c r="F316" i="2"/>
  <c r="F317" i="2"/>
  <c r="F320" i="2"/>
  <c r="F321" i="2"/>
  <c r="F324" i="2"/>
  <c r="F325" i="2"/>
  <c r="F328" i="2"/>
  <c r="F329" i="2"/>
  <c r="F332" i="2"/>
  <c r="F333" i="2"/>
  <c r="F336" i="2"/>
  <c r="F337" i="2"/>
  <c r="F340" i="2"/>
  <c r="F341" i="2"/>
  <c r="F344" i="2"/>
  <c r="F345" i="2"/>
  <c r="F348" i="2"/>
  <c r="F349" i="2"/>
  <c r="F275" i="2"/>
  <c r="G275" i="2"/>
  <c r="H275" i="2"/>
  <c r="I275" i="2"/>
  <c r="J275" i="2"/>
  <c r="K275" i="2"/>
  <c r="K264" i="2"/>
  <c r="F31" i="2" l="1"/>
  <c r="P262" i="2"/>
  <c r="P264" i="2"/>
  <c r="D354" i="2" l="1"/>
  <c r="D355" i="2"/>
  <c r="D356" i="2"/>
  <c r="D357" i="2"/>
  <c r="D358" i="2"/>
  <c r="D359" i="2"/>
  <c r="D360" i="2"/>
  <c r="D361" i="2"/>
  <c r="D362" i="2"/>
  <c r="D353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279" i="2"/>
  <c r="D265" i="2"/>
  <c r="D264" i="2" s="1"/>
  <c r="D262" i="2" s="1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13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86" i="2"/>
  <c r="D81" i="2"/>
  <c r="D82" i="2"/>
  <c r="D83" i="2"/>
  <c r="D84" i="2"/>
  <c r="D80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62" i="2"/>
  <c r="D45" i="2"/>
  <c r="D46" i="2"/>
  <c r="D47" i="2"/>
  <c r="D48" i="2"/>
  <c r="D49" i="2"/>
  <c r="D50" i="2"/>
  <c r="D51" i="2"/>
  <c r="D52" i="2"/>
  <c r="D53" i="2"/>
  <c r="D44" i="2"/>
  <c r="D34" i="2"/>
  <c r="D35" i="2"/>
  <c r="D36" i="2"/>
  <c r="D37" i="2"/>
  <c r="D38" i="2"/>
  <c r="D39" i="2"/>
  <c r="D40" i="2"/>
  <c r="D41" i="2"/>
  <c r="D33" i="2"/>
  <c r="D32" i="2"/>
  <c r="P352" i="2"/>
  <c r="P26" i="2" s="1"/>
  <c r="Q352" i="2"/>
  <c r="Q26" i="2" s="1"/>
  <c r="R352" i="2"/>
  <c r="R26" i="2" s="1"/>
  <c r="S352" i="2"/>
  <c r="S26" i="2" s="1"/>
  <c r="T352" i="2"/>
  <c r="T26" i="2" s="1"/>
  <c r="U352" i="2"/>
  <c r="U26" i="2" s="1"/>
  <c r="V352" i="2"/>
  <c r="V26" i="2" s="1"/>
  <c r="W352" i="2"/>
  <c r="W26" i="2" s="1"/>
  <c r="X352" i="2"/>
  <c r="X26" i="2" s="1"/>
  <c r="Y352" i="2"/>
  <c r="P278" i="2"/>
  <c r="P24" i="2" s="1"/>
  <c r="Q278" i="2"/>
  <c r="Q24" i="2" s="1"/>
  <c r="R278" i="2"/>
  <c r="R24" i="2" s="1"/>
  <c r="S278" i="2"/>
  <c r="S24" i="2" s="1"/>
  <c r="T278" i="2"/>
  <c r="T24" i="2" s="1"/>
  <c r="U278" i="2"/>
  <c r="U24" i="2" s="1"/>
  <c r="V278" i="2"/>
  <c r="V24" i="2" s="1"/>
  <c r="W278" i="2"/>
  <c r="W24" i="2" s="1"/>
  <c r="X278" i="2"/>
  <c r="X24" i="2" s="1"/>
  <c r="Y278" i="2"/>
  <c r="Y24" i="2" s="1"/>
  <c r="P275" i="2"/>
  <c r="Q275" i="2"/>
  <c r="R275" i="2"/>
  <c r="S275" i="2"/>
  <c r="T275" i="2"/>
  <c r="U275" i="2"/>
  <c r="V275" i="2"/>
  <c r="W275" i="2"/>
  <c r="X275" i="2"/>
  <c r="Y275" i="2"/>
  <c r="P272" i="2"/>
  <c r="Q272" i="2"/>
  <c r="Q264" i="2" s="1"/>
  <c r="Q262" i="2" s="1"/>
  <c r="R272" i="2"/>
  <c r="S272" i="2"/>
  <c r="T272" i="2"/>
  <c r="U272" i="2"/>
  <c r="U264" i="2" s="1"/>
  <c r="U262" i="2" s="1"/>
  <c r="V272" i="2"/>
  <c r="W272" i="2"/>
  <c r="X272" i="2"/>
  <c r="Y272" i="2"/>
  <c r="Y264" i="2" s="1"/>
  <c r="Y262" i="2" s="1"/>
  <c r="P85" i="2"/>
  <c r="Q85" i="2"/>
  <c r="R85" i="2"/>
  <c r="S85" i="2"/>
  <c r="T85" i="2"/>
  <c r="U85" i="2"/>
  <c r="V85" i="2"/>
  <c r="W85" i="2"/>
  <c r="X85" i="2"/>
  <c r="Y85" i="2"/>
  <c r="P79" i="2"/>
  <c r="P78" i="2" s="1"/>
  <c r="Q79" i="2"/>
  <c r="Q78" i="2" s="1"/>
  <c r="R79" i="2"/>
  <c r="S79" i="2"/>
  <c r="T79" i="2"/>
  <c r="T78" i="2" s="1"/>
  <c r="U79" i="2"/>
  <c r="U78" i="2" s="1"/>
  <c r="V79" i="2"/>
  <c r="W79" i="2"/>
  <c r="X79" i="2"/>
  <c r="X78" i="2" s="1"/>
  <c r="Y79" i="2"/>
  <c r="Y78" i="2" s="1"/>
  <c r="P61" i="2"/>
  <c r="Q61" i="2"/>
  <c r="R61" i="2"/>
  <c r="R59" i="2" s="1"/>
  <c r="S61" i="2"/>
  <c r="S59" i="2" s="1"/>
  <c r="T61" i="2"/>
  <c r="U61" i="2"/>
  <c r="V61" i="2"/>
  <c r="W61" i="2"/>
  <c r="X61" i="2"/>
  <c r="Y61" i="2"/>
  <c r="R43" i="2"/>
  <c r="R31" i="2" s="1"/>
  <c r="R30" i="2" s="1"/>
  <c r="R29" i="2" s="1"/>
  <c r="R28" i="2" s="1"/>
  <c r="R21" i="2" s="1"/>
  <c r="S43" i="2"/>
  <c r="S31" i="2" s="1"/>
  <c r="S30" i="2" s="1"/>
  <c r="S29" i="2" s="1"/>
  <c r="S28" i="2" s="1"/>
  <c r="S21" i="2" s="1"/>
  <c r="Y26" i="2"/>
  <c r="F352" i="2"/>
  <c r="F26" i="2" s="1"/>
  <c r="G352" i="2"/>
  <c r="G26" i="2" s="1"/>
  <c r="H352" i="2"/>
  <c r="H26" i="2" s="1"/>
  <c r="I352" i="2"/>
  <c r="I26" i="2" s="1"/>
  <c r="J352" i="2"/>
  <c r="J26" i="2" s="1"/>
  <c r="K352" i="2"/>
  <c r="K26" i="2" s="1"/>
  <c r="M352" i="2"/>
  <c r="M26" i="2" s="1"/>
  <c r="F278" i="2"/>
  <c r="F24" i="2" s="1"/>
  <c r="G278" i="2"/>
  <c r="G24" i="2" s="1"/>
  <c r="H278" i="2"/>
  <c r="H24" i="2" s="1"/>
  <c r="I278" i="2"/>
  <c r="I24" i="2" s="1"/>
  <c r="J278" i="2"/>
  <c r="J24" i="2" s="1"/>
  <c r="K278" i="2"/>
  <c r="K24" i="2" s="1"/>
  <c r="M278" i="2"/>
  <c r="M24" i="2" s="1"/>
  <c r="M275" i="2"/>
  <c r="F272" i="2"/>
  <c r="G272" i="2"/>
  <c r="H272" i="2"/>
  <c r="I272" i="2"/>
  <c r="J272" i="2"/>
  <c r="K272" i="2"/>
  <c r="M272" i="2"/>
  <c r="F264" i="2"/>
  <c r="F262" i="2" s="1"/>
  <c r="G264" i="2"/>
  <c r="G262" i="2" s="1"/>
  <c r="H264" i="2"/>
  <c r="H262" i="2" s="1"/>
  <c r="I264" i="2"/>
  <c r="I262" i="2" s="1"/>
  <c r="J264" i="2"/>
  <c r="J262" i="2" s="1"/>
  <c r="K262" i="2"/>
  <c r="M264" i="2"/>
  <c r="M262" i="2" s="1"/>
  <c r="F212" i="2"/>
  <c r="F211" i="2" s="1"/>
  <c r="G212" i="2"/>
  <c r="G211" i="2" s="1"/>
  <c r="H212" i="2"/>
  <c r="H211" i="2" s="1"/>
  <c r="I212" i="2"/>
  <c r="I211" i="2" s="1"/>
  <c r="J212" i="2"/>
  <c r="J211" i="2" s="1"/>
  <c r="K212" i="2"/>
  <c r="K211" i="2" s="1"/>
  <c r="M212" i="2"/>
  <c r="M211" i="2" s="1"/>
  <c r="G85" i="2"/>
  <c r="H85" i="2"/>
  <c r="J85" i="2"/>
  <c r="K85" i="2"/>
  <c r="M85" i="2"/>
  <c r="F79" i="2"/>
  <c r="G79" i="2"/>
  <c r="H79" i="2"/>
  <c r="I79" i="2"/>
  <c r="J79" i="2"/>
  <c r="K79" i="2"/>
  <c r="M79" i="2"/>
  <c r="F61" i="2"/>
  <c r="F59" i="2" s="1"/>
  <c r="G61" i="2"/>
  <c r="G59" i="2" s="1"/>
  <c r="H61" i="2"/>
  <c r="H59" i="2" s="1"/>
  <c r="I61" i="2"/>
  <c r="I59" i="2" s="1"/>
  <c r="J61" i="2"/>
  <c r="J59" i="2" s="1"/>
  <c r="K61" i="2"/>
  <c r="K59" i="2" s="1"/>
  <c r="M61" i="2"/>
  <c r="M59" i="2" s="1"/>
  <c r="F55" i="2"/>
  <c r="G55" i="2"/>
  <c r="H55" i="2"/>
  <c r="I55" i="2"/>
  <c r="J55" i="2"/>
  <c r="K55" i="2"/>
  <c r="M55" i="2"/>
  <c r="F43" i="2"/>
  <c r="G43" i="2"/>
  <c r="H43" i="2"/>
  <c r="I43" i="2"/>
  <c r="J43" i="2"/>
  <c r="K43" i="2"/>
  <c r="M43" i="2"/>
  <c r="G31" i="2"/>
  <c r="H31" i="2"/>
  <c r="I31" i="2"/>
  <c r="J31" i="2"/>
  <c r="K31" i="2"/>
  <c r="M31" i="2"/>
  <c r="D55" i="2"/>
  <c r="D272" i="2"/>
  <c r="D275" i="2"/>
  <c r="Y43" i="2" l="1"/>
  <c r="Y31" i="2" s="1"/>
  <c r="Y30" i="2" s="1"/>
  <c r="Y29" i="2" s="1"/>
  <c r="Y28" i="2" s="1"/>
  <c r="Y21" i="2" s="1"/>
  <c r="Y59" i="2"/>
  <c r="U43" i="2"/>
  <c r="U31" i="2" s="1"/>
  <c r="U30" i="2" s="1"/>
  <c r="U29" i="2" s="1"/>
  <c r="U28" i="2" s="1"/>
  <c r="U21" i="2" s="1"/>
  <c r="U59" i="2"/>
  <c r="Q43" i="2"/>
  <c r="Q31" i="2" s="1"/>
  <c r="Q30" i="2" s="1"/>
  <c r="Q29" i="2" s="1"/>
  <c r="Q28" i="2" s="1"/>
  <c r="Q21" i="2" s="1"/>
  <c r="Q59" i="2"/>
  <c r="W43" i="2"/>
  <c r="W31" i="2" s="1"/>
  <c r="W30" i="2" s="1"/>
  <c r="W29" i="2" s="1"/>
  <c r="W28" i="2" s="1"/>
  <c r="W21" i="2" s="1"/>
  <c r="W59" i="2"/>
  <c r="X43" i="2"/>
  <c r="X31" i="2" s="1"/>
  <c r="X30" i="2" s="1"/>
  <c r="X29" i="2" s="1"/>
  <c r="X28" i="2" s="1"/>
  <c r="X21" i="2" s="1"/>
  <c r="X59" i="2"/>
  <c r="T43" i="2"/>
  <c r="T31" i="2" s="1"/>
  <c r="T30" i="2" s="1"/>
  <c r="T29" i="2" s="1"/>
  <c r="T28" i="2" s="1"/>
  <c r="T21" i="2" s="1"/>
  <c r="T59" i="2"/>
  <c r="P43" i="2"/>
  <c r="P31" i="2" s="1"/>
  <c r="P30" i="2" s="1"/>
  <c r="P29" i="2" s="1"/>
  <c r="P28" i="2" s="1"/>
  <c r="P21" i="2" s="1"/>
  <c r="P59" i="2"/>
  <c r="V43" i="2"/>
  <c r="V31" i="2" s="1"/>
  <c r="V30" i="2" s="1"/>
  <c r="V29" i="2" s="1"/>
  <c r="V28" i="2" s="1"/>
  <c r="V21" i="2" s="1"/>
  <c r="V59" i="2"/>
  <c r="W78" i="2"/>
  <c r="S78" i="2"/>
  <c r="W264" i="2"/>
  <c r="S264" i="2"/>
  <c r="V78" i="2"/>
  <c r="R78" i="2"/>
  <c r="V264" i="2"/>
  <c r="R264" i="2"/>
  <c r="F29" i="2"/>
  <c r="F28" i="2" s="1"/>
  <c r="F21" i="2" s="1"/>
  <c r="J29" i="2"/>
  <c r="J28" i="2" s="1"/>
  <c r="J21" i="2" s="1"/>
  <c r="G29" i="2"/>
  <c r="G28" i="2" s="1"/>
  <c r="G21" i="2" s="1"/>
  <c r="M78" i="2"/>
  <c r="M77" i="2" s="1"/>
  <c r="M22" i="2" s="1"/>
  <c r="G78" i="2"/>
  <c r="G77" i="2" s="1"/>
  <c r="G22" i="2" s="1"/>
  <c r="H78" i="2"/>
  <c r="H77" i="2" s="1"/>
  <c r="H22" i="2" s="1"/>
  <c r="J78" i="2"/>
  <c r="J77" i="2" s="1"/>
  <c r="J22" i="2" s="1"/>
  <c r="K78" i="2"/>
  <c r="K77" i="2" s="1"/>
  <c r="K22" i="2" s="1"/>
  <c r="D61" i="2"/>
  <c r="D59" i="2" s="1"/>
  <c r="D79" i="2"/>
  <c r="D278" i="2"/>
  <c r="D24" i="2" s="1"/>
  <c r="Q212" i="2"/>
  <c r="K29" i="2"/>
  <c r="K28" i="2" s="1"/>
  <c r="K21" i="2" s="1"/>
  <c r="X264" i="2"/>
  <c r="T264" i="2"/>
  <c r="P212" i="2"/>
  <c r="D212" i="2"/>
  <c r="D211" i="2" s="1"/>
  <c r="Y212" i="2"/>
  <c r="U212" i="2"/>
  <c r="M29" i="2"/>
  <c r="M28" i="2" s="1"/>
  <c r="M21" i="2" s="1"/>
  <c r="I29" i="2"/>
  <c r="I28" i="2" s="1"/>
  <c r="I21" i="2" s="1"/>
  <c r="D352" i="2"/>
  <c r="D26" i="2" s="1"/>
  <c r="D85" i="2"/>
  <c r="D43" i="2"/>
  <c r="D31" i="2"/>
  <c r="H29" i="2"/>
  <c r="H28" i="2" s="1"/>
  <c r="H21" i="2" s="1"/>
  <c r="W212" i="2" l="1"/>
  <c r="W262" i="2"/>
  <c r="Q211" i="2"/>
  <c r="Q77" i="2" s="1"/>
  <c r="Q22" i="2" s="1"/>
  <c r="Q20" i="2" s="1"/>
  <c r="U211" i="2"/>
  <c r="U77" i="2" s="1"/>
  <c r="U22" i="2" s="1"/>
  <c r="U20" i="2" s="1"/>
  <c r="T212" i="2"/>
  <c r="T262" i="2"/>
  <c r="Y211" i="2"/>
  <c r="Y77" i="2" s="1"/>
  <c r="Y22" i="2" s="1"/>
  <c r="Y20" i="2" s="1"/>
  <c r="X212" i="2"/>
  <c r="X262" i="2"/>
  <c r="R212" i="2"/>
  <c r="R211" i="2" s="1"/>
  <c r="R262" i="2"/>
  <c r="R77" i="2" s="1"/>
  <c r="R22" i="2" s="1"/>
  <c r="R20" i="2" s="1"/>
  <c r="S212" i="2"/>
  <c r="S262" i="2"/>
  <c r="V212" i="2"/>
  <c r="V211" i="2" s="1"/>
  <c r="V262" i="2"/>
  <c r="V77" i="2" s="1"/>
  <c r="V22" i="2" s="1"/>
  <c r="V20" i="2" s="1"/>
  <c r="P211" i="2"/>
  <c r="P77" i="2" s="1"/>
  <c r="P22" i="2" s="1"/>
  <c r="P20" i="2" s="1"/>
  <c r="J20" i="2"/>
  <c r="G20" i="2"/>
  <c r="K20" i="2"/>
  <c r="D78" i="2"/>
  <c r="D77" i="2" s="1"/>
  <c r="D22" i="2" s="1"/>
  <c r="D29" i="2"/>
  <c r="D28" i="2" s="1"/>
  <c r="D21" i="2" s="1"/>
  <c r="M20" i="2"/>
  <c r="H20" i="2"/>
  <c r="X211" i="2" l="1"/>
  <c r="X77" i="2" s="1"/>
  <c r="X22" i="2" s="1"/>
  <c r="X20" i="2" s="1"/>
  <c r="S211" i="2"/>
  <c r="S77" i="2" s="1"/>
  <c r="S22" i="2" s="1"/>
  <c r="S20" i="2" s="1"/>
  <c r="T211" i="2"/>
  <c r="T77" i="2" s="1"/>
  <c r="T22" i="2" s="1"/>
  <c r="T20" i="2" s="1"/>
  <c r="W77" i="2"/>
  <c r="W22" i="2" s="1"/>
  <c r="W20" i="2" s="1"/>
  <c r="W211" i="2"/>
  <c r="D20" i="2"/>
  <c r="F86" i="2"/>
  <c r="F85" i="2" s="1"/>
  <c r="F78" i="2" s="1"/>
  <c r="F77" i="2" s="1"/>
  <c r="F22" i="2" s="1"/>
  <c r="F20" i="2" s="1"/>
  <c r="I85" i="2"/>
  <c r="I78" i="2" s="1"/>
  <c r="I77" i="2" s="1"/>
  <c r="I22" i="2" s="1"/>
  <c r="I20" i="2" s="1"/>
</calcChain>
</file>

<file path=xl/sharedStrings.xml><?xml version="1.0" encoding="utf-8"?>
<sst xmlns="http://schemas.openxmlformats.org/spreadsheetml/2006/main" count="5006" uniqueCount="676">
  <si>
    <t>Приложение  № 14</t>
  </si>
  <si>
    <t>к приказу Минэнерго России</t>
  </si>
  <si>
    <t>от «05» мая 2016 г. № 380</t>
  </si>
  <si>
    <t>Форма 14.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</si>
  <si>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</si>
  <si>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</si>
  <si>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</si>
  <si>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</si>
  <si>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</si>
  <si>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</si>
  <si>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</si>
  <si>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</si>
  <si>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</si>
  <si>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</si>
  <si>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</si>
  <si>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</si>
  <si>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</si>
  <si>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</si>
  <si>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</si>
  <si>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</si>
  <si>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</si>
  <si>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</si>
  <si>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</si>
  <si>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</si>
  <si>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</si>
  <si>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</si>
  <si>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</si>
  <si>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</si>
  <si>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16.2.3</t>
  </si>
  <si>
    <t>16.2.4</t>
  </si>
  <si>
    <t>1.</t>
  </si>
  <si>
    <t>Г</t>
  </si>
  <si>
    <t>нд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</si>
  <si>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</si>
  <si>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</si>
  <si>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</si>
  <si>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</si>
  <si>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</si>
  <si>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</si>
  <si>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</si>
  <si>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</si>
  <si>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</si>
  <si>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</si>
  <si>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</si>
  <si>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</si>
  <si>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</si>
  <si>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</si>
  <si>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</si>
  <si>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</si>
  <si>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</si>
  <si>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</si>
  <si>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</si>
  <si>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</si>
  <si>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</si>
  <si>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</si>
  <si>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</si>
  <si>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</si>
  <si>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</si>
  <si>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</si>
  <si>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</si>
  <si>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</si>
  <si>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</si>
  <si>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</si>
  <si>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</si>
  <si>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</si>
  <si>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</si>
  <si>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</si>
  <si>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</si>
  <si>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</si>
  <si>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</si>
  <si>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</si>
  <si>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</si>
  <si>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</si>
  <si>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</si>
  <si>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</si>
  <si>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</si>
  <si>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</si>
  <si>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</si>
  <si>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</si>
  <si>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</si>
  <si>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</si>
  <si>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</si>
  <si>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</si>
  <si>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</si>
  <si>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 охранной сигнализации в РП, ТП (10 шт.)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</si>
  <si>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</si>
  <si>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</si>
  <si>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</si>
  <si>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</si>
  <si>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</si>
  <si>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</si>
  <si>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</si>
  <si>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</si>
  <si>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</si>
  <si>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</si>
  <si>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</si>
  <si>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</si>
  <si>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</si>
  <si>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</si>
  <si>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</si>
  <si>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</si>
  <si>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</si>
  <si>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</si>
  <si>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</si>
  <si>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</si>
  <si>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</si>
  <si>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</si>
  <si>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</si>
  <si>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</si>
  <si>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</si>
  <si>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</si>
  <si>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</si>
  <si>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</si>
  <si>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</si>
  <si>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</si>
  <si>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</si>
  <si>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</si>
  <si>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</si>
  <si>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</si>
  <si>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</si>
  <si>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</si>
  <si>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</si>
  <si>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</si>
  <si>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 xml:space="preserve">Расчет сметной стоимости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</si>
  <si>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</si>
  <si>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</si>
  <si>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</si>
  <si>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Инвестиционная программа Акционерного общества "Воронежская горэлектросеть"</t>
  </si>
  <si>
    <t>Год раскрытия информации: 2019 год</t>
  </si>
  <si>
    <t>Общий ввод предусмотренный проектом_ км</t>
  </si>
  <si>
    <t>Общий ввод предусмотренный проектом_ МВА</t>
  </si>
  <si>
    <t>Общий ввод предусмотренный проектом_ Комплекты</t>
  </si>
  <si>
    <t>Общий ввод предусмотренный проектом_ Штуки</t>
  </si>
  <si>
    <t>Общий ввод предусмотренный проектом_ Прочее</t>
  </si>
  <si>
    <t>г.Воронеж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</si>
  <si>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</si>
  <si>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Строительство КЛ-0,4 кВ для технологического присоединения</t>
  </si>
  <si>
    <t>K_20/2.2.4.3</t>
  </si>
  <si>
    <t>L_21/2.2.4.3</t>
  </si>
  <si>
    <t>M_22/2.2.4.3</t>
  </si>
  <si>
    <t>N_23/2.2.4.3</t>
  </si>
  <si>
    <t>O_24/2.2.4.3</t>
  </si>
  <si>
    <t>Строительство ВЛ-0,4 кВ для технологического присоединения</t>
  </si>
  <si>
    <t>K_20/2.2.4.4</t>
  </si>
  <si>
    <t>L_21/2.2.4.4</t>
  </si>
  <si>
    <t>M_22/2.2.4.4</t>
  </si>
  <si>
    <t>N_23/2.2.4.4</t>
  </si>
  <si>
    <t>O_24/2.2.4.4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</si>
  <si>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</si>
  <si>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Строительство ТП для технологического присоединения</t>
  </si>
  <si>
    <t>K_20/2.2.4.1</t>
  </si>
  <si>
    <t>L_21/2.2.4.1</t>
  </si>
  <si>
    <t>M_22/2.2.4.1</t>
  </si>
  <si>
    <t>N_23/2.2.4.1</t>
  </si>
  <si>
    <t>O_24/2.2.4.1</t>
  </si>
  <si>
    <t>Строительство КЛ-6,10 кВ для технологического присоединения</t>
  </si>
  <si>
    <t>K_20/2.2.4.2</t>
  </si>
  <si>
    <t>Строительство  КЛ-6,10 кВ для технологического присоединения</t>
  </si>
  <si>
    <t>L_21/2.2.4.2</t>
  </si>
  <si>
    <t>M_22/2.2.4.2</t>
  </si>
  <si>
    <t>N_23/2.2.4.2</t>
  </si>
  <si>
    <t>O_24/2.2.4.2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</si>
  <si>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</si>
  <si>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</si>
  <si>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</si>
  <si>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</si>
  <si>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</si>
  <si>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</si>
  <si>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</si>
  <si>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</si>
  <si>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</si>
  <si>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</si>
  <si>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</si>
  <si>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</si>
  <si>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</si>
  <si>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</si>
  <si>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</si>
  <si>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</si>
  <si>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</si>
  <si>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</si>
  <si>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</si>
  <si>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</si>
  <si>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</si>
  <si>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</si>
  <si>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</si>
  <si>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</si>
  <si>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</si>
  <si>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</si>
  <si>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</si>
  <si>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</si>
  <si>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</si>
  <si>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</si>
  <si>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</si>
  <si>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</si>
  <si>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</si>
  <si>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</si>
  <si>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</si>
  <si>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</si>
  <si>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</si>
  <si>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</si>
  <si>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</si>
  <si>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</si>
  <si>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</si>
  <si>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</si>
  <si>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</si>
  <si>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</si>
  <si>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</si>
  <si>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</si>
  <si>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</si>
  <si>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</si>
  <si>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</si>
  <si>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</si>
  <si>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</si>
  <si>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</si>
  <si>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</si>
  <si>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</si>
  <si>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</si>
  <si>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</si>
  <si>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</si>
  <si>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</si>
  <si>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</si>
  <si>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</si>
  <si>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</si>
  <si>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</si>
  <si>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</si>
  <si>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</si>
  <si>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</si>
  <si>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</si>
  <si>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</si>
  <si>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</si>
  <si>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</si>
  <si>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</si>
  <si>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</si>
  <si>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</si>
  <si>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</si>
  <si>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</si>
  <si>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</si>
  <si>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</si>
  <si>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</si>
  <si>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</si>
  <si>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</si>
  <si>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</si>
  <si>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</si>
  <si>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</si>
  <si>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</si>
  <si>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</si>
  <si>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</si>
  <si>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</si>
  <si>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</si>
  <si>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</si>
  <si>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</si>
  <si>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</si>
  <si>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</si>
  <si>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</si>
  <si>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</si>
  <si>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</si>
  <si>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</si>
  <si>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</si>
  <si>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</si>
  <si>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</si>
  <si>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</si>
  <si>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</si>
  <si>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</si>
  <si>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</si>
  <si>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</si>
  <si>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</si>
  <si>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</si>
  <si>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</si>
  <si>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</si>
  <si>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</si>
  <si>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</si>
  <si>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</si>
  <si>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</si>
  <si>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</si>
  <si>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</si>
  <si>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</si>
  <si>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</si>
  <si>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</si>
  <si>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</si>
  <si>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</si>
  <si>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</si>
  <si>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</si>
  <si>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</si>
  <si>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</si>
  <si>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</si>
  <si>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</si>
  <si>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</si>
  <si>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</si>
  <si>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</si>
  <si>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</si>
  <si>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</si>
  <si>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</si>
  <si>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</si>
  <si>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</si>
  <si>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</si>
  <si>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</si>
  <si>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</si>
  <si>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</si>
  <si>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</si>
  <si>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</si>
  <si>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</si>
  <si>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</si>
  <si>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</si>
  <si>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</si>
  <si>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</si>
  <si>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</si>
  <si>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</si>
  <si>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</si>
  <si>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</si>
  <si>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</si>
  <si>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</si>
  <si>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</si>
  <si>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</si>
  <si>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</si>
  <si>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</si>
  <si>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</si>
  <si>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</si>
  <si>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</si>
  <si>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</si>
  <si>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</si>
  <si>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</si>
  <si>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</si>
  <si>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</si>
  <si>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</si>
  <si>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</si>
  <si>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</si>
  <si>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</si>
  <si>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</si>
  <si>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</si>
  <si>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</si>
  <si>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</si>
  <si>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</si>
  <si>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</si>
  <si>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</si>
  <si>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</si>
  <si>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</si>
  <si>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</si>
  <si>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</si>
  <si>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</si>
  <si>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</si>
  <si>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</si>
  <si>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</si>
  <si>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</si>
  <si>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</si>
  <si>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</si>
  <si>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</si>
  <si>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</si>
  <si>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</si>
  <si>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</si>
  <si>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</si>
  <si>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</si>
  <si>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</si>
  <si>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</si>
  <si>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</si>
  <si>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</si>
  <si>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</si>
  <si>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</si>
  <si>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</si>
  <si>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</si>
  <si>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</si>
  <si>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</si>
  <si>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</si>
  <si>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</si>
  <si>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</si>
  <si>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</si>
  <si>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</si>
  <si>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</si>
  <si>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</si>
  <si>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</si>
  <si>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</si>
  <si>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</si>
  <si>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</si>
  <si>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</si>
  <si>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</si>
  <si>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</si>
  <si>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</si>
  <si>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</si>
  <si>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</si>
  <si>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</si>
  <si>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</si>
  <si>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</si>
  <si>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</si>
  <si>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</si>
  <si>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</si>
  <si>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</si>
  <si>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</si>
  <si>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</si>
  <si>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</si>
  <si>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</si>
  <si>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</si>
  <si>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</si>
  <si>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</si>
  <si>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</si>
  <si>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</si>
  <si>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</si>
  <si>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</si>
  <si>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</si>
  <si>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</si>
  <si>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</si>
  <si>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</si>
  <si>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</si>
  <si>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</si>
  <si>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</si>
  <si>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</si>
  <si>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</si>
  <si>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</si>
  <si>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</si>
  <si>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</si>
  <si>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</si>
  <si>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</si>
  <si>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</si>
  <si>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</si>
  <si>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</si>
  <si>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</si>
  <si>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</si>
  <si>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</si>
  <si>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</si>
  <si>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</si>
  <si>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</si>
  <si>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</si>
  <si>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</si>
  <si>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</si>
  <si>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</si>
  <si>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</si>
  <si>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</si>
  <si>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</si>
  <si>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</si>
  <si>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</si>
  <si>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</si>
  <si>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</si>
  <si>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</si>
  <si>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</si>
  <si>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</si>
  <si>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</si>
  <si>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</si>
  <si>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</si>
  <si>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</si>
  <si>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</si>
  <si>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</si>
  <si>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</si>
  <si>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</si>
  <si>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</si>
  <si>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</si>
  <si>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</si>
  <si>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</si>
  <si>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</si>
  <si>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</si>
  <si>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</si>
  <si>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</si>
  <si>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</si>
  <si>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</si>
  <si>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</si>
  <si>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</si>
  <si>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</si>
  <si>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</si>
  <si>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</si>
  <si>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</si>
  <si>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</si>
  <si>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</si>
  <si>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</si>
  <si>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</si>
  <si>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</si>
  <si>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</si>
  <si>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</si>
  <si>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</si>
  <si>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</si>
  <si>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</si>
  <si>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</si>
  <si>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</si>
  <si>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</si>
  <si>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</si>
  <si>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</si>
  <si>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</si>
  <si>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</si>
  <si>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</si>
  <si>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</si>
  <si>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</si>
  <si>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</si>
  <si>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</si>
  <si>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</si>
  <si>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</si>
  <si>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</si>
  <si>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</si>
  <si>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</si>
  <si>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</si>
  <si>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</si>
  <si>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</si>
  <si>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</si>
  <si>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</si>
  <si>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</si>
  <si>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</si>
  <si>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</si>
  <si>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</si>
  <si>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</si>
  <si>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</si>
  <si>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</si>
  <si>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</si>
  <si>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</si>
  <si>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</si>
  <si>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</si>
  <si>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</si>
  <si>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</si>
  <si>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</si>
  <si>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</si>
  <si>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</si>
  <si>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</si>
  <si>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</si>
  <si>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</si>
  <si>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</si>
  <si>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</si>
  <si>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</si>
  <si>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</si>
  <si>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</si>
  <si>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</si>
  <si>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</si>
  <si>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</si>
  <si>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</si>
  <si>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</si>
  <si>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</si>
  <si>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</si>
  <si>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</si>
  <si>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</si>
  <si>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</si>
  <si>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</si>
  <si>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</si>
  <si>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</si>
  <si>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</si>
  <si>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</si>
  <si>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</si>
  <si>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</si>
  <si>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</si>
  <si>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</si>
  <si>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</si>
  <si>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</si>
  <si>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</si>
  <si>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</si>
  <si>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</si>
  <si>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</si>
  <si>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</si>
  <si>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</si>
  <si>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</si>
  <si>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</si>
  <si>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</si>
  <si>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</si>
  <si>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</si>
  <si>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</si>
  <si>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</si>
  <si>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</si>
  <si>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</si>
  <si>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</si>
  <si>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</si>
  <si>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</si>
  <si>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</si>
  <si>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</si>
  <si>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L_21/2.2.2.17</t>
  </si>
  <si>
    <t>Строительство БКТП 1х250, 1х400 взамен ТП-53 по адресу: Пр. Революции, 11т</t>
  </si>
  <si>
    <t>L_21/2.2.2.18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</si>
  <si>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</si>
  <si>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</si>
  <si>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</si>
  <si>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</si>
  <si>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</si>
  <si>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</si>
  <si>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</si>
  <si>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</si>
  <si>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</si>
  <si>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</si>
  <si>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</si>
  <si>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</si>
  <si>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</si>
  <si>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</si>
  <si>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</si>
  <si>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</si>
  <si>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</si>
  <si>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</si>
  <si>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</si>
  <si>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</si>
  <si>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</si>
  <si>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</si>
  <si>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</si>
  <si>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</si>
  <si>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</si>
  <si>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</si>
  <si>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</si>
  <si>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</si>
  <si>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</si>
  <si>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</si>
  <si>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</si>
  <si>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</si>
  <si>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</si>
  <si>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</si>
  <si>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</si>
  <si>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</si>
  <si>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</si>
  <si>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N_23/2.2.2.38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</si>
  <si>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</si>
  <si>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</si>
  <si>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</si>
  <si>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</si>
  <si>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</si>
  <si>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</si>
  <si>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</si>
  <si>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</si>
  <si>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</si>
  <si>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</si>
  <si>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</si>
  <si>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</si>
  <si>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</si>
  <si>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</si>
  <si>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</si>
  <si>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</si>
  <si>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</si>
  <si>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</si>
  <si>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</si>
  <si>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</si>
  <si>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</si>
  <si>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</si>
  <si>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</si>
  <si>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</si>
  <si>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</si>
  <si>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</si>
  <si>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</si>
  <si>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</si>
  <si>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</si>
  <si>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</si>
  <si>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</si>
  <si>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</si>
  <si>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</si>
  <si>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</si>
  <si>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</si>
  <si>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</si>
  <si>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</si>
  <si>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</si>
  <si>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</si>
  <si>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</si>
  <si>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</si>
  <si>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</si>
  <si>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</si>
  <si>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</si>
  <si>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</si>
  <si>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</si>
  <si>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</si>
  <si>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</si>
  <si>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</si>
  <si>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</si>
  <si>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</si>
  <si>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</si>
  <si>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</si>
  <si>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</si>
  <si>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</si>
  <si>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</si>
  <si>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</si>
  <si>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</si>
  <si>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</si>
  <si>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</si>
  <si>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</si>
  <si>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</si>
  <si>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</si>
  <si>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</si>
  <si>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</si>
  <si>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</si>
  <si>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</si>
  <si>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</si>
  <si>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Приказ Минэнерго России от 08.02.2016 №75</t>
  </si>
  <si>
    <t>ТЕР (Воронежская область (редакция 2014г. С И1(3))</t>
  </si>
  <si>
    <t>Обновление  приборов, средств связи, компьютеров и орг. техники/Приобретение нового оборудования для обеспечения основного вида деятельности</t>
  </si>
  <si>
    <t>Обновление атомобильного парка специальной техникой для обеспечения основного вида деятельности</t>
  </si>
  <si>
    <t>Реконструкция ВЛ-0,4 кВ ТП-325 с монтажом кабельных выводов  (протяженность по трассе 11,86 км)</t>
  </si>
  <si>
    <t>Реконструкция низковольтного оборудования,в части замены щиов на панели ЩО в ТП-486 (3 шт.)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</si>
  <si>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</si>
  <si>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</si>
  <si>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Строительство БКТП 1х250 взамен ТП-355 по адресу: ул. Коммунаров, 43т</t>
  </si>
  <si>
    <t>Строительство БКТП 2х400 взамен ТП-304 по адресу: ул. Машиностроителей, 66</t>
  </si>
  <si>
    <t>Строительство БКТП 1х400 взамен ТП-98 по адресу: ул. Острогожская,57т</t>
  </si>
  <si>
    <t>Строительство БКТП 1х400, 1х250 взамен ТП-454 по адресу: просп. Революции, 24т</t>
  </si>
  <si>
    <t>Установка устройств  телемеханики в РП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</si>
</sst>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#,##0.000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7" fontId="7" fillId="3" borderId="0">
      <alignment vertical="top"/>
    </xf>
    <xf numFmtId="38" fontId="8" fillId="0" borderId="0">
      <alignment vertical="top"/>
    </xf>
    <xf numFmtId="168" fontId="9" fillId="4" borderId="12" applyNumberFormat="0" applyFont="0">
      <alignment shrinkToFit="1"/>
      <protection locked="0"/>
    </xf>
    <xf numFmtId="0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9" fontId="9" fillId="5" borderId="0" applyFont="0" applyBorder="0">
      <alignment horizontal="center" vertical="center" shrinkToFit="1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13">
      <protection locked="0"/>
    </xf>
    <xf numFmtId="0" fontId="12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3" fillId="7" borderId="0" applyNumberFormat="0" applyBorder="0" applyAlignment="0" applyProtection="0"/>
    <xf numFmtId="168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3" fillId="9" borderId="0" applyNumberFormat="0" applyBorder="0" applyAlignment="0" applyProtection="0"/>
    <xf numFmtId="168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13" fillId="11" borderId="0" applyNumberFormat="0" applyBorder="0" applyAlignment="0" applyProtection="0"/>
    <xf numFmtId="168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3" fillId="15" borderId="0" applyNumberFormat="0" applyBorder="0" applyAlignment="0" applyProtection="0"/>
    <xf numFmtId="168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3" fillId="17" borderId="0" applyNumberFormat="0" applyBorder="0" applyAlignment="0" applyProtection="0"/>
    <xf numFmtId="168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13" fillId="21" borderId="0" applyNumberFormat="0" applyBorder="0" applyAlignment="0" applyProtection="0"/>
    <xf numFmtId="168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13" fillId="23" borderId="0" applyNumberFormat="0" applyBorder="0" applyAlignment="0" applyProtection="0"/>
    <xf numFmtId="168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13" fillId="25" borderId="0" applyNumberFormat="0" applyBorder="0" applyAlignment="0" applyProtection="0"/>
    <xf numFmtId="168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7" borderId="0" applyNumberFormat="0" applyBorder="0" applyAlignment="0" applyProtection="0"/>
    <xf numFmtId="168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1" borderId="0" applyNumberFormat="0" applyBorder="0" applyAlignment="0" applyProtection="0"/>
    <xf numFmtId="168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3" borderId="0" applyNumberFormat="0" applyBorder="0" applyAlignment="0" applyProtection="0"/>
    <xf numFmtId="168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3" borderId="0" applyNumberFormat="0" applyBorder="0" applyAlignment="0" applyProtection="0"/>
    <xf numFmtId="168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42" borderId="0" applyNumberFormat="0" applyBorder="0" applyAlignment="0" applyProtection="0"/>
    <xf numFmtId="0" fontId="16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6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7" fillId="0" borderId="0" applyFont="0" applyBorder="0">
      <alignment vertical="top"/>
    </xf>
    <xf numFmtId="14" fontId="17" fillId="0" borderId="0" applyFont="0" applyBorder="0">
      <alignment vertical="top"/>
    </xf>
    <xf numFmtId="14" fontId="18" fillId="0" borderId="0">
      <alignment vertical="top"/>
    </xf>
    <xf numFmtId="38" fontId="8" fillId="0" borderId="0">
      <alignment vertical="top"/>
    </xf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168" fontId="20" fillId="0" borderId="0" applyFont="0" applyFill="0" applyBorder="0" applyAlignment="0" applyProtection="0"/>
    <xf numFmtId="168" fontId="8" fillId="0" borderId="0">
      <alignment vertical="top"/>
    </xf>
    <xf numFmtId="38" fontId="8" fillId="0" borderId="0">
      <alignment vertical="top"/>
    </xf>
    <xf numFmtId="0" fontId="2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2" fillId="0" borderId="0"/>
    <xf numFmtId="168" fontId="12" fillId="0" borderId="0"/>
    <xf numFmtId="0" fontId="2" fillId="0" borderId="0"/>
    <xf numFmtId="168" fontId="9" fillId="0" borderId="0"/>
    <xf numFmtId="168" fontId="9" fillId="0" borderId="0"/>
    <xf numFmtId="168" fontId="23" fillId="0" borderId="0"/>
    <xf numFmtId="0" fontId="2" fillId="0" borderId="0"/>
    <xf numFmtId="168" fontId="8" fillId="0" borderId="0"/>
    <xf numFmtId="168" fontId="4" fillId="0" borderId="0"/>
    <xf numFmtId="0" fontId="1" fillId="0" borderId="0"/>
    <xf numFmtId="168" fontId="24" fillId="0" borderId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53" borderId="15" applyNumberFormat="0" applyProtection="0">
      <alignment horizontal="right" vertical="center"/>
    </xf>
    <xf numFmtId="4" fontId="8" fillId="53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2" borderId="15" applyNumberFormat="0" applyProtection="0">
      <alignment horizontal="left" vertical="center" indent="1"/>
    </xf>
    <xf numFmtId="4" fontId="8" fillId="62" borderId="15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0" fontId="27" fillId="68" borderId="17" applyNumberFormat="0">
      <protection locked="0"/>
    </xf>
    <xf numFmtId="0" fontId="28" fillId="69" borderId="18" applyBorder="0"/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8" fillId="0" borderId="0"/>
    <xf numFmtId="0" fontId="29" fillId="71" borderId="2"/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8" fontId="31" fillId="0" borderId="0"/>
    <xf numFmtId="38" fontId="8" fillId="72" borderId="0">
      <alignment horizontal="right" vertical="top"/>
    </xf>
    <xf numFmtId="0" fontId="14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4" borderId="0" applyNumberFormat="0" applyBorder="0" applyAlignment="0" applyProtection="0"/>
    <xf numFmtId="168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6" borderId="0" applyNumberFormat="0" applyBorder="0" applyAlignment="0" applyProtection="0"/>
    <xf numFmtId="168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8" borderId="0" applyNumberFormat="0" applyBorder="0" applyAlignment="0" applyProtection="0"/>
    <xf numFmtId="168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80" borderId="0" applyNumberFormat="0" applyBorder="0" applyAlignment="0" applyProtection="0"/>
    <xf numFmtId="168" fontId="14" fillId="79" borderId="0" applyNumberFormat="0" applyBorder="0" applyAlignment="0" applyProtection="0"/>
    <xf numFmtId="0" fontId="14" fillId="79" borderId="0" applyNumberFormat="0" applyBorder="0" applyAlignment="0" applyProtection="0"/>
    <xf numFmtId="170" fontId="32" fillId="0" borderId="19">
      <protection locked="0"/>
    </xf>
    <xf numFmtId="0" fontId="33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7" borderId="20" applyNumberFormat="0" applyAlignment="0" applyProtection="0"/>
    <xf numFmtId="168" fontId="33" fillId="16" borderId="20" applyNumberFormat="0" applyAlignment="0" applyProtection="0"/>
    <xf numFmtId="0" fontId="33" fillId="16" borderId="20" applyNumberFormat="0" applyAlignment="0" applyProtection="0"/>
    <xf numFmtId="0" fontId="34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2" borderId="15" applyNumberFormat="0" applyAlignment="0" applyProtection="0"/>
    <xf numFmtId="168" fontId="34" fillId="81" borderId="15" applyNumberFormat="0" applyAlignment="0" applyProtection="0"/>
    <xf numFmtId="0" fontId="34" fillId="81" borderId="15" applyNumberFormat="0" applyAlignment="0" applyProtection="0"/>
    <xf numFmtId="0" fontId="35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2" borderId="20" applyNumberFormat="0" applyAlignment="0" applyProtection="0"/>
    <xf numFmtId="168" fontId="35" fillId="81" borderId="20" applyNumberFormat="0" applyAlignment="0" applyProtection="0"/>
    <xf numFmtId="0" fontId="35" fillId="81" borderId="20" applyNumberFormat="0" applyAlignment="0" applyProtection="0"/>
    <xf numFmtId="168" fontId="36" fillId="0" borderId="0" applyBorder="0">
      <alignment horizontal="center" vertical="center" wrapText="1"/>
    </xf>
    <xf numFmtId="0" fontId="37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39" fillId="0" borderId="22" applyNumberFormat="0" applyFill="0" applyAlignment="0" applyProtection="0"/>
    <xf numFmtId="168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0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24" applyBorder="0">
      <alignment horizontal="center" vertical="center" wrapText="1"/>
    </xf>
    <xf numFmtId="168" fontId="41" fillId="0" borderId="24" applyBorder="0">
      <alignment horizontal="center" vertical="center" wrapText="1"/>
    </xf>
    <xf numFmtId="170" fontId="42" fillId="83" borderId="19"/>
    <xf numFmtId="4" fontId="43" fillId="4" borderId="2" applyBorder="0">
      <alignment horizontal="right"/>
    </xf>
    <xf numFmtId="4" fontId="43" fillId="4" borderId="2" applyBorder="0">
      <alignment horizontal="right"/>
    </xf>
    <xf numFmtId="49" fontId="44" fillId="0" borderId="0" applyBorder="0">
      <alignment vertical="center"/>
    </xf>
    <xf numFmtId="0" fontId="45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3" fontId="42" fillId="0" borderId="2" applyBorder="0">
      <alignment vertical="center"/>
    </xf>
    <xf numFmtId="3" fontId="42" fillId="0" borderId="2" applyBorder="0">
      <alignment vertical="center"/>
    </xf>
    <xf numFmtId="0" fontId="46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5" borderId="26" applyNumberFormat="0" applyAlignment="0" applyProtection="0"/>
    <xf numFmtId="168" fontId="46" fillId="84" borderId="26" applyNumberFormat="0" applyAlignment="0" applyProtection="0"/>
    <xf numFmtId="0" fontId="46" fillId="84" borderId="26" applyNumberFormat="0" applyAlignment="0" applyProtection="0"/>
    <xf numFmtId="168" fontId="47" fillId="0" borderId="0">
      <alignment horizontal="center" vertical="top" wrapText="1"/>
    </xf>
    <xf numFmtId="168" fontId="48" fillId="0" borderId="0">
      <alignment horizontal="center" vertical="center" wrapText="1"/>
    </xf>
    <xf numFmtId="168" fontId="49" fillId="3" borderId="0" applyFill="0">
      <alignment wrapText="1"/>
    </xf>
    <xf numFmtId="0" fontId="5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52" fillId="87" borderId="0" applyNumberFormat="0" applyBorder="0" applyAlignment="0" applyProtection="0"/>
    <xf numFmtId="168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53" fillId="0" borderId="0"/>
    <xf numFmtId="168" fontId="53" fillId="0" borderId="0"/>
    <xf numFmtId="0" fontId="2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9" fillId="0" borderId="0"/>
    <xf numFmtId="168" fontId="53" fillId="0" borderId="0"/>
    <xf numFmtId="0" fontId="8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168" fontId="26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9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6" fillId="0" borderId="0"/>
    <xf numFmtId="0" fontId="4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26" fillId="0" borderId="0"/>
    <xf numFmtId="168" fontId="3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8" fillId="0" borderId="0"/>
    <xf numFmtId="0" fontId="8" fillId="0" borderId="0"/>
    <xf numFmtId="0" fontId="2" fillId="0" borderId="0"/>
    <xf numFmtId="0" fontId="53" fillId="0" borderId="0"/>
    <xf numFmtId="168" fontId="32" fillId="0" borderId="0"/>
    <xf numFmtId="0" fontId="9" fillId="0" borderId="0"/>
    <xf numFmtId="0" fontId="9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8" borderId="0"/>
    <xf numFmtId="0" fontId="2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2" fillId="0" borderId="0"/>
    <xf numFmtId="168" fontId="32" fillId="0" borderId="0"/>
    <xf numFmtId="0" fontId="9" fillId="0" borderId="0"/>
    <xf numFmtId="168" fontId="3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3" fillId="0" borderId="0"/>
    <xf numFmtId="168" fontId="32" fillId="0" borderId="0"/>
    <xf numFmtId="0" fontId="2" fillId="0" borderId="0"/>
    <xf numFmtId="168" fontId="32" fillId="0" borderId="0"/>
    <xf numFmtId="168" fontId="32" fillId="0" borderId="0"/>
    <xf numFmtId="168" fontId="32" fillId="0" borderId="0"/>
    <xf numFmtId="0" fontId="53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2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55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168" fontId="53" fillId="0" borderId="0"/>
    <xf numFmtId="0" fontId="4" fillId="0" borderId="0"/>
    <xf numFmtId="0" fontId="53" fillId="0" borderId="0"/>
    <xf numFmtId="0" fontId="2" fillId="0" borderId="0"/>
    <xf numFmtId="168" fontId="53" fillId="0" borderId="0"/>
    <xf numFmtId="168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7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8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12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9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61" fillId="0" borderId="0"/>
    <xf numFmtId="0" fontId="9" fillId="0" borderId="0"/>
    <xf numFmtId="168" fontId="26" fillId="0" borderId="0"/>
    <xf numFmtId="168" fontId="26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168" fontId="9" fillId="0" borderId="0"/>
    <xf numFmtId="168" fontId="9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0" fontId="62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73" fontId="26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6" fillId="0" borderId="2" applyBorder="0">
      <alignment vertical="center"/>
    </xf>
    <xf numFmtId="4" fontId="43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3" fillId="3" borderId="0" applyBorder="0">
      <alignment horizontal="right"/>
    </xf>
    <xf numFmtId="4" fontId="43" fillId="3" borderId="29" applyBorder="0">
      <alignment horizontal="right"/>
    </xf>
    <xf numFmtId="4" fontId="43" fillId="3" borderId="29" applyBorder="0">
      <alignment horizontal="right"/>
    </xf>
    <xf numFmtId="4" fontId="43" fillId="89" borderId="30" applyBorder="0">
      <alignment horizontal="right"/>
    </xf>
    <xf numFmtId="4" fontId="43" fillId="89" borderId="30" applyBorder="0">
      <alignment horizontal="right"/>
    </xf>
    <xf numFmtId="0" fontId="66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1" borderId="0" applyNumberFormat="0" applyBorder="0" applyAlignment="0" applyProtection="0"/>
    <xf numFmtId="0" fontId="66" fillId="10" borderId="0" applyNumberFormat="0" applyBorder="0" applyAlignment="0" applyProtection="0"/>
    <xf numFmtId="165" fontId="10" fillId="0" borderId="0">
      <protection locked="0"/>
    </xf>
    <xf numFmtId="165" fontId="10" fillId="0" borderId="0">
      <protection locked="0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</cellStyleXfs>
  <cellXfs count="74">
    <xf numFmtId="0" fontId="0" fillId="0" borderId="0" xfId="0"/>
    <xf numFmtId="4" fontId="5" fillId="0" borderId="2" xfId="2" applyNumberFormat="1" applyFont="1" applyFill="1" applyBorder="1" applyAlignment="1">
      <alignment horizontal="center" vertical="center" wrapText="1"/>
    </xf>
    <xf numFmtId="4" fontId="68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1" fontId="6" fillId="0" borderId="2" xfId="2" quotePrefix="1" applyNumberFormat="1" applyFont="1" applyFill="1" applyBorder="1" applyAlignment="1">
      <alignment vertical="center"/>
    </xf>
    <xf numFmtId="1" fontId="6" fillId="0" borderId="2" xfId="2" applyNumberFormat="1" applyFont="1" applyFill="1" applyBorder="1" applyAlignment="1">
      <alignment vertical="center" wrapText="1"/>
    </xf>
    <xf numFmtId="1" fontId="6" fillId="0" borderId="2" xfId="2" applyNumberFormat="1" applyFont="1" applyFill="1" applyBorder="1" applyAlignment="1">
      <alignment vertical="center"/>
    </xf>
    <xf numFmtId="4" fontId="5" fillId="0" borderId="2" xfId="2" applyNumberFormat="1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68" fillId="0" borderId="0" xfId="2" applyFont="1" applyFill="1" applyAlignment="1">
      <alignment vertical="center" wrapText="1"/>
    </xf>
    <xf numFmtId="0" fontId="2" fillId="0" borderId="0" xfId="3" applyFont="1" applyFill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69" fillId="0" borderId="0" xfId="2" applyFont="1" applyFill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68" fillId="0" borderId="0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67" fillId="0" borderId="0" xfId="1" applyFont="1" applyFill="1" applyAlignment="1">
      <alignment vertical="center" wrapText="1"/>
    </xf>
    <xf numFmtId="0" fontId="3" fillId="0" borderId="0" xfId="2" applyFont="1" applyFill="1" applyAlignment="1">
      <alignment horizontal="right" vertical="center" wrapText="1"/>
    </xf>
    <xf numFmtId="1" fontId="5" fillId="0" borderId="0" xfId="2" applyNumberFormat="1" applyFont="1" applyFill="1" applyAlignment="1">
      <alignment vertical="center" wrapText="1"/>
    </xf>
    <xf numFmtId="0" fontId="3" fillId="0" borderId="0" xfId="2" applyFont="1" applyFill="1" applyAlignment="1">
      <alignment horizontal="right" vertical="center" wrapText="1"/>
    </xf>
    <xf numFmtId="1" fontId="5" fillId="0" borderId="0" xfId="2" applyNumberFormat="1" applyFont="1" applyFill="1" applyAlignment="1">
      <alignment horizontal="right" vertical="center" wrapText="1"/>
    </xf>
    <xf numFmtId="1" fontId="2" fillId="0" borderId="0" xfId="3" applyNumberFormat="1" applyFont="1" applyFill="1" applyAlignment="1">
      <alignment horizontal="center" vertical="center" wrapText="1"/>
    </xf>
    <xf numFmtId="1" fontId="2" fillId="0" borderId="0" xfId="4" applyNumberFormat="1" applyFont="1" applyFill="1" applyAlignment="1">
      <alignment horizontal="center" vertical="center" wrapText="1"/>
    </xf>
    <xf numFmtId="1" fontId="5" fillId="0" borderId="0" xfId="2" applyNumberFormat="1" applyFont="1" applyFill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textRotation="90" wrapText="1"/>
    </xf>
    <xf numFmtId="0" fontId="2" fillId="0" borderId="10" xfId="4" applyFont="1" applyFill="1" applyBorder="1" applyAlignment="1">
      <alignment horizontal="center" vertical="center" textRotation="90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textRotation="90" wrapText="1"/>
    </xf>
    <xf numFmtId="1" fontId="5" fillId="0" borderId="2" xfId="2" applyNumberFormat="1" applyFont="1" applyFill="1" applyBorder="1" applyAlignment="1">
      <alignment horizontal="center" vertical="center" textRotation="90" wrapText="1"/>
    </xf>
    <xf numFmtId="49" fontId="5" fillId="0" borderId="2" xfId="2" applyNumberFormat="1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175" fontId="6" fillId="0" borderId="2" xfId="0" applyNumberFormat="1" applyFont="1" applyFill="1" applyBorder="1" applyAlignment="1">
      <alignment horizontal="center" vertical="center" wrapText="1"/>
    </xf>
    <xf numFmtId="175" fontId="6" fillId="0" borderId="2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" fontId="2" fillId="0" borderId="2" xfId="2" quotePrefix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wrapText="1"/>
    </xf>
    <xf numFmtId="0" fontId="5" fillId="0" borderId="2" xfId="0" applyFont="1" applyFill="1" applyBorder="1"/>
    <xf numFmtId="175" fontId="2" fillId="0" borderId="2" xfId="0" applyNumberFormat="1" applyFont="1" applyFill="1" applyBorder="1" applyAlignment="1">
      <alignment horizontal="center" vertical="center" wrapText="1"/>
    </xf>
    <xf numFmtId="175" fontId="2" fillId="0" borderId="2" xfId="2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/>
    <xf numFmtId="4" fontId="2" fillId="0" borderId="2" xfId="0" applyNumberFormat="1" applyFont="1" applyFill="1" applyBorder="1" applyAlignment="1">
      <alignment horizontal="center" vertical="center" wrapText="1"/>
    </xf>
    <xf numFmtId="1" fontId="68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4" fontId="2" fillId="0" borderId="2" xfId="2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/>
    </xf>
  </cellXfs>
  <cellStyles count="57761">
    <cellStyle name="%_Inputs Co" xfId="5"/>
    <cellStyle name="_Model_RAB_MRSK_svod" xfId="6"/>
    <cellStyle name="_Ввод" xfId="7"/>
    <cellStyle name="_Книга1" xfId="8"/>
    <cellStyle name="_Книга1 2" xfId="9"/>
    <cellStyle name="_Книга1 3" xfId="10"/>
    <cellStyle name="_Книга1_Копия АРМ_БП_РСК_V10 0_20100213" xfId="11"/>
    <cellStyle name="_Книга1_Копия АРМ_БП_РСК_V10 0_20100213 2" xfId="12"/>
    <cellStyle name="_Книга1_Копия АРМ_БП_РСК_V10 0_20100213 3" xfId="13"/>
    <cellStyle name="_Чек" xfId="14"/>
    <cellStyle name="”ќђќ‘ћ‚›‰" xfId="15"/>
    <cellStyle name="”ќђќ‘ћ‚›‰ 2" xfId="16"/>
    <cellStyle name="”љ‘ђћ‚ђќќ›‰" xfId="17"/>
    <cellStyle name="”љ‘ђћ‚ђќќ›‰ 2" xfId="18"/>
    <cellStyle name="„…ќ…†ќ›‰" xfId="19"/>
    <cellStyle name="„…ќ…†ќ›‰ 2" xfId="20"/>
    <cellStyle name="‡ђѓћ‹ћ‚ћљ1" xfId="21"/>
    <cellStyle name="‡ђѓћ‹ћ‚ћљ2" xfId="22"/>
    <cellStyle name="’ћѓћ‚›‰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3" xfId="30"/>
    <cellStyle name="20% - Акцент1 3 2" xfId="31"/>
    <cellStyle name="20% - Акцент2 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3" xfId="38"/>
    <cellStyle name="20% - Акцент2 3 2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2 5" xfId="44"/>
    <cellStyle name="20% - Акцент3 2 6" xfId="45"/>
    <cellStyle name="20% - Акцент3 3" xfId="46"/>
    <cellStyle name="20% - Акцент3 3 2" xfId="47"/>
    <cellStyle name="20% - Акцент4 2" xfId="48"/>
    <cellStyle name="20% - Акцент4 2 2" xfId="49"/>
    <cellStyle name="20% - Акцент4 2 3" xfId="50"/>
    <cellStyle name="20% - Акцент4 2 4" xfId="51"/>
    <cellStyle name="20% - Акцент4 2 5" xfId="52"/>
    <cellStyle name="20% - Акцент4 2 6" xfId="53"/>
    <cellStyle name="20% - Акцент4 3" xfId="54"/>
    <cellStyle name="20% - Акцент4 3 2" xfId="55"/>
    <cellStyle name="20% - Акцент5 2" xfId="56"/>
    <cellStyle name="20% - Акцент5 2 2" xfId="57"/>
    <cellStyle name="20% - Акцент5 2 3" xfId="58"/>
    <cellStyle name="20% - Акцент5 2 4" xfId="59"/>
    <cellStyle name="20% - Акцент5 2 5" xfId="60"/>
    <cellStyle name="20% - Акцент5 2 6" xfId="61"/>
    <cellStyle name="20% - Акцент5 3" xfId="62"/>
    <cellStyle name="20% - Акцент5 3 2" xfId="63"/>
    <cellStyle name="20% - Акцент6 2" xfId="64"/>
    <cellStyle name="20% - Акцент6 2 2" xfId="65"/>
    <cellStyle name="20% - Акцент6 2 3" xfId="66"/>
    <cellStyle name="20% - Акцент6 2 4" xfId="67"/>
    <cellStyle name="20% - Акцент6 2 5" xfId="68"/>
    <cellStyle name="20% - Акцент6 2 6" xfId="69"/>
    <cellStyle name="20% - Акцент6 3" xfId="70"/>
    <cellStyle name="20% - Акцент6 3 2" xfId="71"/>
    <cellStyle name="40% - Акцент1 2" xfId="72"/>
    <cellStyle name="40% - Акцент1 2 2" xfId="73"/>
    <cellStyle name="40% - Акцент1 2 3" xfId="74"/>
    <cellStyle name="40% - Акцент1 2 4" xfId="75"/>
    <cellStyle name="40% - Акцент1 2 5" xfId="76"/>
    <cellStyle name="40% - Акцент1 2 6" xfId="77"/>
    <cellStyle name="40% - Акцент1 3" xfId="78"/>
    <cellStyle name="40% - Акцент1 3 2" xfId="79"/>
    <cellStyle name="40% - Акцент2 2" xfId="80"/>
    <cellStyle name="40% - Акцент2 2 2" xfId="81"/>
    <cellStyle name="40% - Акцент2 2 3" xfId="82"/>
    <cellStyle name="40% - Акцент2 2 4" xfId="83"/>
    <cellStyle name="40% - Акцент2 2 5" xfId="84"/>
    <cellStyle name="40% - Акцент2 2 6" xfId="85"/>
    <cellStyle name="40% - Акцент2 3" xfId="86"/>
    <cellStyle name="40% - Акцент2 3 2" xfId="87"/>
    <cellStyle name="40% - Акцент3 2" xfId="88"/>
    <cellStyle name="40% - Акцент3 2 2" xfId="89"/>
    <cellStyle name="40% - Акцент3 2 3" xfId="90"/>
    <cellStyle name="40% - Акцент3 2 4" xfId="91"/>
    <cellStyle name="40% - Акцент3 2 5" xfId="92"/>
    <cellStyle name="40% - Акцент3 2 6" xfId="93"/>
    <cellStyle name="40% - Акцент3 3" xfId="94"/>
    <cellStyle name="40% - Акцент3 3 2" xfId="95"/>
    <cellStyle name="40% - Акцент4 2" xfId="96"/>
    <cellStyle name="40% - Акцент4 2 2" xfId="97"/>
    <cellStyle name="40% - Акцент4 2 3" xfId="98"/>
    <cellStyle name="40% - Акцент4 2 4" xfId="99"/>
    <cellStyle name="40% - Акцент4 2 5" xfId="100"/>
    <cellStyle name="40% - Акцент4 2 6" xfId="101"/>
    <cellStyle name="40% - Акцент4 3" xfId="102"/>
    <cellStyle name="40% - Акцент4 3 2" xfId="103"/>
    <cellStyle name="40% - Акцент5 2" xfId="104"/>
    <cellStyle name="40% - Акцент5 2 2" xfId="105"/>
    <cellStyle name="40% - Акцент5 2 3" xfId="106"/>
    <cellStyle name="40% - Акцент5 2 4" xfId="107"/>
    <cellStyle name="40% - Акцент5 2 5" xfId="108"/>
    <cellStyle name="40% - Акцент5 2 6" xfId="109"/>
    <cellStyle name="40% - Акцент5 3" xfId="110"/>
    <cellStyle name="40% - Акцент5 3 2" xfId="111"/>
    <cellStyle name="40% - Акцент6 2" xfId="112"/>
    <cellStyle name="40% - Акцент6 2 2" xfId="113"/>
    <cellStyle name="40% - Акцент6 2 3" xfId="114"/>
    <cellStyle name="40% - Акцент6 2 4" xfId="115"/>
    <cellStyle name="40% - Акцент6 2 5" xfId="116"/>
    <cellStyle name="40% - Акцент6 2 6" xfId="117"/>
    <cellStyle name="40% - Акцент6 3" xfId="118"/>
    <cellStyle name="40% - Акцент6 3 2" xfId="119"/>
    <cellStyle name="60% - Акцент1 2" xfId="120"/>
    <cellStyle name="60% - Акцент1 2 2" xfId="121"/>
    <cellStyle name="60% - Акцент1 2 3" xfId="122"/>
    <cellStyle name="60% - Акцент1 2 4" xfId="123"/>
    <cellStyle name="60% - Акцент1 2 5" xfId="124"/>
    <cellStyle name="60% - Акцент1 2 6" xfId="125"/>
    <cellStyle name="60% - Акцент1 3" xfId="126"/>
    <cellStyle name="60% - Акцент1 3 2" xfId="127"/>
    <cellStyle name="60% - Акцент2 2" xfId="128"/>
    <cellStyle name="60% - Акцент2 2 2" xfId="129"/>
    <cellStyle name="60% - Акцент2 2 3" xfId="130"/>
    <cellStyle name="60% - Акцент2 2 4" xfId="131"/>
    <cellStyle name="60% - Акцент2 2 5" xfId="132"/>
    <cellStyle name="60% - Акцент2 2 6" xfId="133"/>
    <cellStyle name="60% - Акцент2 3" xfId="134"/>
    <cellStyle name="60% - Акцент2 3 2" xfId="135"/>
    <cellStyle name="60% - Акцент3 2" xfId="136"/>
    <cellStyle name="60% - Акцент3 2 2" xfId="137"/>
    <cellStyle name="60% - Акцент3 2 3" xfId="138"/>
    <cellStyle name="60% - Акцент3 2 4" xfId="139"/>
    <cellStyle name="60% - Акцент3 2 5" xfId="140"/>
    <cellStyle name="60% - Акцент3 2 6" xfId="141"/>
    <cellStyle name="60% - Акцент3 3" xfId="142"/>
    <cellStyle name="60% - Акцент3 3 2" xfId="143"/>
    <cellStyle name="60% - Акцент4 2" xfId="144"/>
    <cellStyle name="60% - Акцент4 2 2" xfId="145"/>
    <cellStyle name="60% - Акцент4 2 3" xfId="146"/>
    <cellStyle name="60% - Акцент4 2 4" xfId="147"/>
    <cellStyle name="60% - Акцент4 2 5" xfId="148"/>
    <cellStyle name="60% - Акцент4 2 6" xfId="149"/>
    <cellStyle name="60% - Акцент4 3" xfId="150"/>
    <cellStyle name="60% - Акцент4 3 2" xfId="151"/>
    <cellStyle name="60% - Акцент5 2" xfId="152"/>
    <cellStyle name="60% - Акцент5 2 2" xfId="153"/>
    <cellStyle name="60% - Акцент5 2 3" xfId="154"/>
    <cellStyle name="60% - Акцент5 2 4" xfId="155"/>
    <cellStyle name="60% - Акцент5 2 5" xfId="156"/>
    <cellStyle name="60% - Акцент5 2 6" xfId="157"/>
    <cellStyle name="60% - Акцент5 3" xfId="158"/>
    <cellStyle name="60% - Акцент5 3 2" xfId="159"/>
    <cellStyle name="60% - Акцент6 2" xfId="160"/>
    <cellStyle name="60% - Акцент6 2 2" xfId="161"/>
    <cellStyle name="60% - Акцент6 2 3" xfId="162"/>
    <cellStyle name="60% - Акцент6 2 4" xfId="163"/>
    <cellStyle name="60% - Акцент6 2 5" xfId="164"/>
    <cellStyle name="60% - Акцент6 2 6" xfId="165"/>
    <cellStyle name="60% - Акцент6 3" xfId="166"/>
    <cellStyle name="60% - Акцент6 3 2" xfId="167"/>
    <cellStyle name="Accent1 - 20%" xfId="168"/>
    <cellStyle name="Accent1 - 40%" xfId="169"/>
    <cellStyle name="Accent1 - 60%" xfId="170"/>
    <cellStyle name="Accent2 - 20%" xfId="171"/>
    <cellStyle name="Accent2 - 40%" xfId="172"/>
    <cellStyle name="Accent2 - 60%" xfId="173"/>
    <cellStyle name="Accent3 - 20%" xfId="174"/>
    <cellStyle name="Accent3 - 40%" xfId="175"/>
    <cellStyle name="Accent3 - 60%" xfId="176"/>
    <cellStyle name="Accent4 - 20%" xfId="177"/>
    <cellStyle name="Accent4 - 40%" xfId="178"/>
    <cellStyle name="Accent4 - 60%" xfId="179"/>
    <cellStyle name="Accent5 - 20%" xfId="180"/>
    <cellStyle name="Accent5 - 40%" xfId="181"/>
    <cellStyle name="Accent5 - 60%" xfId="182"/>
    <cellStyle name="Accent6 - 20%" xfId="183"/>
    <cellStyle name="Accent6 - 40%" xfId="184"/>
    <cellStyle name="Accent6 - 60%" xfId="185"/>
    <cellStyle name="Comma 2" xfId="186"/>
    <cellStyle name="Comma 2 2" xfId="187"/>
    <cellStyle name="Comma 3" xfId="188"/>
    <cellStyle name="Comma 3 2" xfId="189"/>
    <cellStyle name="Comma 4" xfId="190"/>
    <cellStyle name="date" xfId="191"/>
    <cellStyle name="date 2" xfId="192"/>
    <cellStyle name="Dates" xfId="193"/>
    <cellStyle name="E-mail" xfId="194"/>
    <cellStyle name="Emphasis 1" xfId="195"/>
    <cellStyle name="Emphasis 2" xfId="196"/>
    <cellStyle name="Emphasis 3" xfId="197"/>
    <cellStyle name="Euro" xfId="198"/>
    <cellStyle name="Heading" xfId="199"/>
    <cellStyle name="Heading2" xfId="200"/>
    <cellStyle name="Normal 2" xfId="201"/>
    <cellStyle name="Normal 2 2" xfId="202"/>
    <cellStyle name="Normal 3" xfId="203"/>
    <cellStyle name="Normal 3 10" xfId="204"/>
    <cellStyle name="Normal 3 11" xfId="205"/>
    <cellStyle name="Normal 3 12" xfId="206"/>
    <cellStyle name="Normal 3 13" xfId="207"/>
    <cellStyle name="Normal 3 14" xfId="208"/>
    <cellStyle name="Normal 3 15" xfId="209"/>
    <cellStyle name="Normal 3 2" xfId="210"/>
    <cellStyle name="Normal 3 2 10" xfId="211"/>
    <cellStyle name="Normal 3 2 11" xfId="212"/>
    <cellStyle name="Normal 3 2 12" xfId="213"/>
    <cellStyle name="Normal 3 2 13" xfId="214"/>
    <cellStyle name="Normal 3 2 14" xfId="215"/>
    <cellStyle name="Normal 3 2 2" xfId="216"/>
    <cellStyle name="Normal 3 2 2 10" xfId="217"/>
    <cellStyle name="Normal 3 2 2 11" xfId="218"/>
    <cellStyle name="Normal 3 2 2 12" xfId="219"/>
    <cellStyle name="Normal 3 2 2 13" xfId="220"/>
    <cellStyle name="Normal 3 2 2 2" xfId="221"/>
    <cellStyle name="Normal 3 2 2 2 2" xfId="222"/>
    <cellStyle name="Normal 3 2 2 2 2 2" xfId="223"/>
    <cellStyle name="Normal 3 2 2 2 2 3" xfId="224"/>
    <cellStyle name="Normal 3 2 2 2 2 4" xfId="225"/>
    <cellStyle name="Normal 3 2 2 2 2 5" xfId="226"/>
    <cellStyle name="Normal 3 2 2 2 3" xfId="227"/>
    <cellStyle name="Normal 3 2 2 2 4" xfId="228"/>
    <cellStyle name="Normal 3 2 2 2 5" xfId="229"/>
    <cellStyle name="Normal 3 2 2 2 6" xfId="230"/>
    <cellStyle name="Normal 3 2 2 2 7" xfId="231"/>
    <cellStyle name="Normal 3 2 2 2 8" xfId="232"/>
    <cellStyle name="Normal 3 2 2 2 9" xfId="233"/>
    <cellStyle name="Normal 3 2 2 3" xfId="234"/>
    <cellStyle name="Normal 3 2 2 3 2" xfId="235"/>
    <cellStyle name="Normal 3 2 2 3 2 2" xfId="236"/>
    <cellStyle name="Normal 3 2 2 3 2 3" xfId="237"/>
    <cellStyle name="Normal 3 2 2 3 2 4" xfId="238"/>
    <cellStyle name="Normal 3 2 2 3 2 5" xfId="239"/>
    <cellStyle name="Normal 3 2 2 3 3" xfId="240"/>
    <cellStyle name="Normal 3 2 2 3 4" xfId="241"/>
    <cellStyle name="Normal 3 2 2 3 5" xfId="242"/>
    <cellStyle name="Normal 3 2 2 3 6" xfId="243"/>
    <cellStyle name="Normal 3 2 2 3 7" xfId="244"/>
    <cellStyle name="Normal 3 2 2 3 8" xfId="245"/>
    <cellStyle name="Normal 3 2 2 4" xfId="246"/>
    <cellStyle name="Normal 3 2 2 4 2" xfId="247"/>
    <cellStyle name="Normal 3 2 2 4 3" xfId="248"/>
    <cellStyle name="Normal 3 2 2 4 4" xfId="249"/>
    <cellStyle name="Normal 3 2 2 4 5" xfId="250"/>
    <cellStyle name="Normal 3 2 2 5" xfId="251"/>
    <cellStyle name="Normal 3 2 2 5 2" xfId="252"/>
    <cellStyle name="Normal 3 2 2 5 3" xfId="253"/>
    <cellStyle name="Normal 3 2 2 5 4" xfId="254"/>
    <cellStyle name="Normal 3 2 2 5 5" xfId="255"/>
    <cellStyle name="Normal 3 2 2 6" xfId="256"/>
    <cellStyle name="Normal 3 2 2 7" xfId="257"/>
    <cellStyle name="Normal 3 2 2 8" xfId="258"/>
    <cellStyle name="Normal 3 2 2 9" xfId="259"/>
    <cellStyle name="Normal 3 2 3" xfId="260"/>
    <cellStyle name="Normal 3 2 3 2" xfId="261"/>
    <cellStyle name="Normal 3 2 3 2 2" xfId="262"/>
    <cellStyle name="Normal 3 2 3 2 3" xfId="263"/>
    <cellStyle name="Normal 3 2 3 2 4" xfId="264"/>
    <cellStyle name="Normal 3 2 3 2 5" xfId="265"/>
    <cellStyle name="Normal 3 2 3 3" xfId="266"/>
    <cellStyle name="Normal 3 2 3 4" xfId="267"/>
    <cellStyle name="Normal 3 2 3 5" xfId="268"/>
    <cellStyle name="Normal 3 2 3 6" xfId="269"/>
    <cellStyle name="Normal 3 2 3 7" xfId="270"/>
    <cellStyle name="Normal 3 2 3 8" xfId="271"/>
    <cellStyle name="Normal 3 2 3 9" xfId="272"/>
    <cellStyle name="Normal 3 2 4" xfId="273"/>
    <cellStyle name="Normal 3 2 4 2" xfId="274"/>
    <cellStyle name="Normal 3 2 4 2 2" xfId="275"/>
    <cellStyle name="Normal 3 2 4 2 3" xfId="276"/>
    <cellStyle name="Normal 3 2 4 2 4" xfId="277"/>
    <cellStyle name="Normal 3 2 4 2 5" xfId="278"/>
    <cellStyle name="Normal 3 2 4 3" xfId="279"/>
    <cellStyle name="Normal 3 2 4 4" xfId="280"/>
    <cellStyle name="Normal 3 2 4 5" xfId="281"/>
    <cellStyle name="Normal 3 2 4 6" xfId="282"/>
    <cellStyle name="Normal 3 2 4 7" xfId="283"/>
    <cellStyle name="Normal 3 2 4 8" xfId="284"/>
    <cellStyle name="Normal 3 2 5" xfId="285"/>
    <cellStyle name="Normal 3 2 5 2" xfId="286"/>
    <cellStyle name="Normal 3 2 5 3" xfId="287"/>
    <cellStyle name="Normal 3 2 5 4" xfId="288"/>
    <cellStyle name="Normal 3 2 5 5" xfId="289"/>
    <cellStyle name="Normal 3 2 6" xfId="290"/>
    <cellStyle name="Normal 3 2 6 2" xfId="291"/>
    <cellStyle name="Normal 3 2 6 3" xfId="292"/>
    <cellStyle name="Normal 3 2 6 4" xfId="293"/>
    <cellStyle name="Normal 3 2 6 5" xfId="294"/>
    <cellStyle name="Normal 3 2 7" xfId="295"/>
    <cellStyle name="Normal 3 2 8" xfId="296"/>
    <cellStyle name="Normal 3 2 9" xfId="297"/>
    <cellStyle name="Normal 3 3" xfId="298"/>
    <cellStyle name="Normal 3 3 10" xfId="299"/>
    <cellStyle name="Normal 3 3 11" xfId="300"/>
    <cellStyle name="Normal 3 3 12" xfId="301"/>
    <cellStyle name="Normal 3 3 13" xfId="302"/>
    <cellStyle name="Normal 3 3 2" xfId="303"/>
    <cellStyle name="Normal 3 3 2 2" xfId="304"/>
    <cellStyle name="Normal 3 3 2 2 2" xfId="305"/>
    <cellStyle name="Normal 3 3 2 2 3" xfId="306"/>
    <cellStyle name="Normal 3 3 2 2 4" xfId="307"/>
    <cellStyle name="Normal 3 3 2 2 5" xfId="308"/>
    <cellStyle name="Normal 3 3 2 3" xfId="309"/>
    <cellStyle name="Normal 3 3 2 4" xfId="310"/>
    <cellStyle name="Normal 3 3 2 5" xfId="311"/>
    <cellStyle name="Normal 3 3 2 6" xfId="312"/>
    <cellStyle name="Normal 3 3 2 7" xfId="313"/>
    <cellStyle name="Normal 3 3 2 8" xfId="314"/>
    <cellStyle name="Normal 3 3 2 9" xfId="315"/>
    <cellStyle name="Normal 3 3 3" xfId="316"/>
    <cellStyle name="Normal 3 3 3 2" xfId="317"/>
    <cellStyle name="Normal 3 3 3 2 2" xfId="318"/>
    <cellStyle name="Normal 3 3 3 2 3" xfId="319"/>
    <cellStyle name="Normal 3 3 3 2 4" xfId="320"/>
    <cellStyle name="Normal 3 3 3 2 5" xfId="321"/>
    <cellStyle name="Normal 3 3 3 3" xfId="322"/>
    <cellStyle name="Normal 3 3 3 4" xfId="323"/>
    <cellStyle name="Normal 3 3 3 5" xfId="324"/>
    <cellStyle name="Normal 3 3 3 6" xfId="325"/>
    <cellStyle name="Normal 3 3 3 7" xfId="326"/>
    <cellStyle name="Normal 3 3 3 8" xfId="327"/>
    <cellStyle name="Normal 3 3 4" xfId="328"/>
    <cellStyle name="Normal 3 3 4 2" xfId="329"/>
    <cellStyle name="Normal 3 3 4 3" xfId="330"/>
    <cellStyle name="Normal 3 3 4 4" xfId="331"/>
    <cellStyle name="Normal 3 3 4 5" xfId="332"/>
    <cellStyle name="Normal 3 3 5" xfId="333"/>
    <cellStyle name="Normal 3 3 5 2" xfId="334"/>
    <cellStyle name="Normal 3 3 5 3" xfId="335"/>
    <cellStyle name="Normal 3 3 5 4" xfId="336"/>
    <cellStyle name="Normal 3 3 5 5" xfId="337"/>
    <cellStyle name="Normal 3 3 6" xfId="338"/>
    <cellStyle name="Normal 3 3 7" xfId="339"/>
    <cellStyle name="Normal 3 3 8" xfId="340"/>
    <cellStyle name="Normal 3 3 9" xfId="341"/>
    <cellStyle name="Normal 3 4" xfId="342"/>
    <cellStyle name="Normal 3 4 10" xfId="343"/>
    <cellStyle name="Normal 3 4 2" xfId="344"/>
    <cellStyle name="Normal 3 4 2 2" xfId="345"/>
    <cellStyle name="Normal 3 4 2 3" xfId="346"/>
    <cellStyle name="Normal 3 4 2 4" xfId="347"/>
    <cellStyle name="Normal 3 4 2 5" xfId="348"/>
    <cellStyle name="Normal 3 4 3" xfId="349"/>
    <cellStyle name="Normal 3 4 4" xfId="350"/>
    <cellStyle name="Normal 3 4 5" xfId="351"/>
    <cellStyle name="Normal 3 4 6" xfId="352"/>
    <cellStyle name="Normal 3 4 7" xfId="353"/>
    <cellStyle name="Normal 3 4 8" xfId="354"/>
    <cellStyle name="Normal 3 4 9" xfId="355"/>
    <cellStyle name="Normal 3 5" xfId="356"/>
    <cellStyle name="Normal 3 5 2" xfId="357"/>
    <cellStyle name="Normal 3 5 2 2" xfId="358"/>
    <cellStyle name="Normal 3 5 2 3" xfId="359"/>
    <cellStyle name="Normal 3 5 2 4" xfId="360"/>
    <cellStyle name="Normal 3 5 2 5" xfId="361"/>
    <cellStyle name="Normal 3 5 3" xfId="362"/>
    <cellStyle name="Normal 3 5 4" xfId="363"/>
    <cellStyle name="Normal 3 5 5" xfId="364"/>
    <cellStyle name="Normal 3 5 6" xfId="365"/>
    <cellStyle name="Normal 3 5 7" xfId="366"/>
    <cellStyle name="Normal 3 5 8" xfId="367"/>
    <cellStyle name="Normal 3 6" xfId="368"/>
    <cellStyle name="Normal 3 6 2" xfId="369"/>
    <cellStyle name="Normal 3 6 3" xfId="370"/>
    <cellStyle name="Normal 3 6 4" xfId="371"/>
    <cellStyle name="Normal 3 6 5" xfId="372"/>
    <cellStyle name="Normal 3 7" xfId="373"/>
    <cellStyle name="Normal 3 7 2" xfId="374"/>
    <cellStyle name="Normal 3 7 3" xfId="375"/>
    <cellStyle name="Normal 3 7 4" xfId="376"/>
    <cellStyle name="Normal 3 7 5" xfId="377"/>
    <cellStyle name="Normal 3 8" xfId="378"/>
    <cellStyle name="Normal 3 9" xfId="379"/>
    <cellStyle name="Normal 4" xfId="380"/>
    <cellStyle name="Normal 4 2" xfId="381"/>
    <cellStyle name="Normal 4 3" xfId="382"/>
    <cellStyle name="Normal 5" xfId="383"/>
    <cellStyle name="Normal 5 2" xfId="384"/>
    <cellStyle name="Normal 5 3" xfId="385"/>
    <cellStyle name="Normal 5 4" xfId="386"/>
    <cellStyle name="Normal 5 5" xfId="4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AH362"/>
  <sheetViews>
    <sheetView tabSelected="1" topLeftCell="B86" zoomScale="80" zoomScaleNormal="80" workbookViewId="0">
      <selection activeCell="B87" sqref="B87"/>
    </sheetView>
  </sheetViews>
  <sheetFormatPr defaultRowHeight="15" x14ac:dyDescent="0.25"/>
  <cols>
    <col min="1" max="1" width="11.85546875" style="3" customWidth="1"/>
    <col min="2" max="2" width="63" style="3" customWidth="1"/>
    <col min="3" max="3" width="16" style="3" customWidth="1"/>
    <col min="4" max="4" width="15.85546875" style="3" customWidth="1"/>
    <col min="5" max="5" width="24.5703125" style="4" customWidth="1"/>
    <col min="6" max="6" width="13.28515625" style="3" customWidth="1"/>
    <col min="7" max="8" width="11.140625" style="3" customWidth="1"/>
    <col min="9" max="9" width="14.42578125" style="3" customWidth="1"/>
    <col min="10" max="10" width="11.140625" style="3" customWidth="1"/>
    <col min="11" max="11" width="17.28515625" style="3" customWidth="1"/>
    <col min="12" max="12" width="13.28515625" style="3" customWidth="1"/>
    <col min="13" max="13" width="13.7109375" style="3" customWidth="1"/>
    <col min="14" max="14" width="53.85546875" style="3" customWidth="1"/>
    <col min="15" max="15" width="20.42578125" style="4" customWidth="1"/>
    <col min="16" max="18" width="14.42578125" style="3" customWidth="1"/>
    <col min="19" max="19" width="14.42578125" style="4" customWidth="1"/>
    <col min="20" max="21" width="14.42578125" style="3" customWidth="1"/>
    <col min="22" max="22" width="14.42578125" style="25" customWidth="1"/>
    <col min="23" max="23" width="14.42578125" style="30" customWidth="1"/>
    <col min="24" max="25" width="14.42578125" style="25" customWidth="1"/>
    <col min="26" max="253" width="9.140625" style="3"/>
    <col min="254" max="254" width="4.42578125" style="3" bestFit="1" customWidth="1"/>
    <col min="255" max="255" width="18.28515625" style="3" bestFit="1" customWidth="1"/>
    <col min="256" max="256" width="19" style="3" bestFit="1" customWidth="1"/>
    <col min="257" max="257" width="15.42578125" style="3" bestFit="1" customWidth="1"/>
    <col min="258" max="259" width="12.42578125" style="3" bestFit="1" customWidth="1"/>
    <col min="260" max="260" width="7.140625" style="3" bestFit="1" customWidth="1"/>
    <col min="261" max="261" width="10.140625" style="3" bestFit="1" customWidth="1"/>
    <col min="262" max="262" width="15.85546875" style="3" bestFit="1" customWidth="1"/>
    <col min="263" max="263" width="15.140625" style="3" bestFit="1" customWidth="1"/>
    <col min="264" max="264" width="18.28515625" style="3" bestFit="1" customWidth="1"/>
    <col min="265" max="265" width="13.28515625" style="3" bestFit="1" customWidth="1"/>
    <col min="266" max="266" width="19.28515625" style="3" customWidth="1"/>
    <col min="267" max="267" width="15.140625" style="3" customWidth="1"/>
    <col min="268" max="268" width="21" style="3" bestFit="1" customWidth="1"/>
    <col min="269" max="269" width="17.140625" style="3" bestFit="1" customWidth="1"/>
    <col min="270" max="270" width="16.85546875" style="3" bestFit="1" customWidth="1"/>
    <col min="271" max="271" width="16.7109375" style="3" bestFit="1" customWidth="1"/>
    <col min="272" max="272" width="15.7109375" style="3" bestFit="1" customWidth="1"/>
    <col min="273" max="273" width="16.28515625" style="3" bestFit="1" customWidth="1"/>
    <col min="274" max="274" width="17.28515625" style="3" customWidth="1"/>
    <col min="275" max="275" width="23.42578125" style="3" bestFit="1" customWidth="1"/>
    <col min="276" max="276" width="31.85546875" style="3" bestFit="1" customWidth="1"/>
    <col min="277" max="277" width="7.85546875" style="3" bestFit="1" customWidth="1"/>
    <col min="278" max="278" width="5.7109375" style="3" bestFit="1" customWidth="1"/>
    <col min="279" max="279" width="9.140625" style="3" bestFit="1" customWidth="1"/>
    <col min="280" max="280" width="13.5703125" style="3" bestFit="1" customWidth="1"/>
    <col min="281" max="509" width="9.140625" style="3"/>
    <col min="510" max="510" width="4.42578125" style="3" bestFit="1" customWidth="1"/>
    <col min="511" max="511" width="18.28515625" style="3" bestFit="1" customWidth="1"/>
    <col min="512" max="512" width="19" style="3" bestFit="1" customWidth="1"/>
    <col min="513" max="513" width="15.42578125" style="3" bestFit="1" customWidth="1"/>
    <col min="514" max="515" width="12.42578125" style="3" bestFit="1" customWidth="1"/>
    <col min="516" max="516" width="7.140625" style="3" bestFit="1" customWidth="1"/>
    <col min="517" max="517" width="10.140625" style="3" bestFit="1" customWidth="1"/>
    <col min="518" max="518" width="15.85546875" style="3" bestFit="1" customWidth="1"/>
    <col min="519" max="519" width="15.140625" style="3" bestFit="1" customWidth="1"/>
    <col min="520" max="520" width="18.28515625" style="3" bestFit="1" customWidth="1"/>
    <col min="521" max="521" width="13.28515625" style="3" bestFit="1" customWidth="1"/>
    <col min="522" max="522" width="19.28515625" style="3" customWidth="1"/>
    <col min="523" max="523" width="15.140625" style="3" customWidth="1"/>
    <col min="524" max="524" width="21" style="3" bestFit="1" customWidth="1"/>
    <col min="525" max="525" width="17.140625" style="3" bestFit="1" customWidth="1"/>
    <col min="526" max="526" width="16.85546875" style="3" bestFit="1" customWidth="1"/>
    <col min="527" max="527" width="16.7109375" style="3" bestFit="1" customWidth="1"/>
    <col min="528" max="528" width="15.7109375" style="3" bestFit="1" customWidth="1"/>
    <col min="529" max="529" width="16.28515625" style="3" bestFit="1" customWidth="1"/>
    <col min="530" max="530" width="17.28515625" style="3" customWidth="1"/>
    <col min="531" max="531" width="23.42578125" style="3" bestFit="1" customWidth="1"/>
    <col min="532" max="532" width="31.85546875" style="3" bestFit="1" customWidth="1"/>
    <col min="533" max="533" width="7.85546875" style="3" bestFit="1" customWidth="1"/>
    <col min="534" max="534" width="5.7109375" style="3" bestFit="1" customWidth="1"/>
    <col min="535" max="535" width="9.140625" style="3" bestFit="1" customWidth="1"/>
    <col min="536" max="536" width="13.5703125" style="3" bestFit="1" customWidth="1"/>
    <col min="537" max="765" width="9.140625" style="3"/>
    <col min="766" max="766" width="4.42578125" style="3" bestFit="1" customWidth="1"/>
    <col min="767" max="767" width="18.28515625" style="3" bestFit="1" customWidth="1"/>
    <col min="768" max="768" width="19" style="3" bestFit="1" customWidth="1"/>
    <col min="769" max="769" width="15.42578125" style="3" bestFit="1" customWidth="1"/>
    <col min="770" max="771" width="12.42578125" style="3" bestFit="1" customWidth="1"/>
    <col min="772" max="772" width="7.140625" style="3" bestFit="1" customWidth="1"/>
    <col min="773" max="773" width="10.140625" style="3" bestFit="1" customWidth="1"/>
    <col min="774" max="774" width="15.85546875" style="3" bestFit="1" customWidth="1"/>
    <col min="775" max="775" width="15.140625" style="3" bestFit="1" customWidth="1"/>
    <col min="776" max="776" width="18.28515625" style="3" bestFit="1" customWidth="1"/>
    <col min="777" max="777" width="13.28515625" style="3" bestFit="1" customWidth="1"/>
    <col min="778" max="778" width="19.28515625" style="3" customWidth="1"/>
    <col min="779" max="779" width="15.140625" style="3" customWidth="1"/>
    <col min="780" max="780" width="21" style="3" bestFit="1" customWidth="1"/>
    <col min="781" max="781" width="17.140625" style="3" bestFit="1" customWidth="1"/>
    <col min="782" max="782" width="16.85546875" style="3" bestFit="1" customWidth="1"/>
    <col min="783" max="783" width="16.7109375" style="3" bestFit="1" customWidth="1"/>
    <col min="784" max="784" width="15.7109375" style="3" bestFit="1" customWidth="1"/>
    <col min="785" max="785" width="16.28515625" style="3" bestFit="1" customWidth="1"/>
    <col min="786" max="786" width="17.28515625" style="3" customWidth="1"/>
    <col min="787" max="787" width="23.42578125" style="3" bestFit="1" customWidth="1"/>
    <col min="788" max="788" width="31.85546875" style="3" bestFit="1" customWidth="1"/>
    <col min="789" max="789" width="7.85546875" style="3" bestFit="1" customWidth="1"/>
    <col min="790" max="790" width="5.7109375" style="3" bestFit="1" customWidth="1"/>
    <col min="791" max="791" width="9.140625" style="3" bestFit="1" customWidth="1"/>
    <col min="792" max="792" width="13.5703125" style="3" bestFit="1" customWidth="1"/>
    <col min="793" max="1021" width="9.140625" style="3"/>
    <col min="1022" max="1022" width="4.42578125" style="3" bestFit="1" customWidth="1"/>
    <col min="1023" max="1023" width="18.28515625" style="3" bestFit="1" customWidth="1"/>
    <col min="1024" max="1024" width="19" style="3" bestFit="1" customWidth="1"/>
    <col min="1025" max="1025" width="15.42578125" style="3" bestFit="1" customWidth="1"/>
    <col min="1026" max="1027" width="12.42578125" style="3" bestFit="1" customWidth="1"/>
    <col min="1028" max="1028" width="7.140625" style="3" bestFit="1" customWidth="1"/>
    <col min="1029" max="1029" width="10.140625" style="3" bestFit="1" customWidth="1"/>
    <col min="1030" max="1030" width="15.85546875" style="3" bestFit="1" customWidth="1"/>
    <col min="1031" max="1031" width="15.140625" style="3" bestFit="1" customWidth="1"/>
    <col min="1032" max="1032" width="18.28515625" style="3" bestFit="1" customWidth="1"/>
    <col min="1033" max="1033" width="13.28515625" style="3" bestFit="1" customWidth="1"/>
    <col min="1034" max="1034" width="19.28515625" style="3" customWidth="1"/>
    <col min="1035" max="1035" width="15.140625" style="3" customWidth="1"/>
    <col min="1036" max="1036" width="21" style="3" bestFit="1" customWidth="1"/>
    <col min="1037" max="1037" width="17.140625" style="3" bestFit="1" customWidth="1"/>
    <col min="1038" max="1038" width="16.85546875" style="3" bestFit="1" customWidth="1"/>
    <col min="1039" max="1039" width="16.7109375" style="3" bestFit="1" customWidth="1"/>
    <col min="1040" max="1040" width="15.7109375" style="3" bestFit="1" customWidth="1"/>
    <col min="1041" max="1041" width="16.28515625" style="3" bestFit="1" customWidth="1"/>
    <col min="1042" max="1042" width="17.28515625" style="3" customWidth="1"/>
    <col min="1043" max="1043" width="23.42578125" style="3" bestFit="1" customWidth="1"/>
    <col min="1044" max="1044" width="31.85546875" style="3" bestFit="1" customWidth="1"/>
    <col min="1045" max="1045" width="7.85546875" style="3" bestFit="1" customWidth="1"/>
    <col min="1046" max="1046" width="5.7109375" style="3" bestFit="1" customWidth="1"/>
    <col min="1047" max="1047" width="9.140625" style="3" bestFit="1" customWidth="1"/>
    <col min="1048" max="1048" width="13.5703125" style="3" bestFit="1" customWidth="1"/>
    <col min="1049" max="1277" width="9.140625" style="3"/>
    <col min="1278" max="1278" width="4.42578125" style="3" bestFit="1" customWidth="1"/>
    <col min="1279" max="1279" width="18.28515625" style="3" bestFit="1" customWidth="1"/>
    <col min="1280" max="1280" width="19" style="3" bestFit="1" customWidth="1"/>
    <col min="1281" max="1281" width="15.42578125" style="3" bestFit="1" customWidth="1"/>
    <col min="1282" max="1283" width="12.42578125" style="3" bestFit="1" customWidth="1"/>
    <col min="1284" max="1284" width="7.140625" style="3" bestFit="1" customWidth="1"/>
    <col min="1285" max="1285" width="10.140625" style="3" bestFit="1" customWidth="1"/>
    <col min="1286" max="1286" width="15.85546875" style="3" bestFit="1" customWidth="1"/>
    <col min="1287" max="1287" width="15.140625" style="3" bestFit="1" customWidth="1"/>
    <col min="1288" max="1288" width="18.28515625" style="3" bestFit="1" customWidth="1"/>
    <col min="1289" max="1289" width="13.28515625" style="3" bestFit="1" customWidth="1"/>
    <col min="1290" max="1290" width="19.28515625" style="3" customWidth="1"/>
    <col min="1291" max="1291" width="15.140625" style="3" customWidth="1"/>
    <col min="1292" max="1292" width="21" style="3" bestFit="1" customWidth="1"/>
    <col min="1293" max="1293" width="17.140625" style="3" bestFit="1" customWidth="1"/>
    <col min="1294" max="1294" width="16.85546875" style="3" bestFit="1" customWidth="1"/>
    <col min="1295" max="1295" width="16.7109375" style="3" bestFit="1" customWidth="1"/>
    <col min="1296" max="1296" width="15.7109375" style="3" bestFit="1" customWidth="1"/>
    <col min="1297" max="1297" width="16.28515625" style="3" bestFit="1" customWidth="1"/>
    <col min="1298" max="1298" width="17.28515625" style="3" customWidth="1"/>
    <col min="1299" max="1299" width="23.42578125" style="3" bestFit="1" customWidth="1"/>
    <col min="1300" max="1300" width="31.85546875" style="3" bestFit="1" customWidth="1"/>
    <col min="1301" max="1301" width="7.85546875" style="3" bestFit="1" customWidth="1"/>
    <col min="1302" max="1302" width="5.7109375" style="3" bestFit="1" customWidth="1"/>
    <col min="1303" max="1303" width="9.140625" style="3" bestFit="1" customWidth="1"/>
    <col min="1304" max="1304" width="13.5703125" style="3" bestFit="1" customWidth="1"/>
    <col min="1305" max="1533" width="9.140625" style="3"/>
    <col min="1534" max="1534" width="4.42578125" style="3" bestFit="1" customWidth="1"/>
    <col min="1535" max="1535" width="18.28515625" style="3" bestFit="1" customWidth="1"/>
    <col min="1536" max="1536" width="19" style="3" bestFit="1" customWidth="1"/>
    <col min="1537" max="1537" width="15.42578125" style="3" bestFit="1" customWidth="1"/>
    <col min="1538" max="1539" width="12.42578125" style="3" bestFit="1" customWidth="1"/>
    <col min="1540" max="1540" width="7.140625" style="3" bestFit="1" customWidth="1"/>
    <col min="1541" max="1541" width="10.140625" style="3" bestFit="1" customWidth="1"/>
    <col min="1542" max="1542" width="15.85546875" style="3" bestFit="1" customWidth="1"/>
    <col min="1543" max="1543" width="15.140625" style="3" bestFit="1" customWidth="1"/>
    <col min="1544" max="1544" width="18.28515625" style="3" bestFit="1" customWidth="1"/>
    <col min="1545" max="1545" width="13.28515625" style="3" bestFit="1" customWidth="1"/>
    <col min="1546" max="1546" width="19.28515625" style="3" customWidth="1"/>
    <col min="1547" max="1547" width="15.140625" style="3" customWidth="1"/>
    <col min="1548" max="1548" width="21" style="3" bestFit="1" customWidth="1"/>
    <col min="1549" max="1549" width="17.140625" style="3" bestFit="1" customWidth="1"/>
    <col min="1550" max="1550" width="16.85546875" style="3" bestFit="1" customWidth="1"/>
    <col min="1551" max="1551" width="16.7109375" style="3" bestFit="1" customWidth="1"/>
    <col min="1552" max="1552" width="15.7109375" style="3" bestFit="1" customWidth="1"/>
    <col min="1553" max="1553" width="16.28515625" style="3" bestFit="1" customWidth="1"/>
    <col min="1554" max="1554" width="17.28515625" style="3" customWidth="1"/>
    <col min="1555" max="1555" width="23.42578125" style="3" bestFit="1" customWidth="1"/>
    <col min="1556" max="1556" width="31.85546875" style="3" bestFit="1" customWidth="1"/>
    <col min="1557" max="1557" width="7.85546875" style="3" bestFit="1" customWidth="1"/>
    <col min="1558" max="1558" width="5.7109375" style="3" bestFit="1" customWidth="1"/>
    <col min="1559" max="1559" width="9.140625" style="3" bestFit="1" customWidth="1"/>
    <col min="1560" max="1560" width="13.5703125" style="3" bestFit="1" customWidth="1"/>
    <col min="1561" max="1789" width="9.140625" style="3"/>
    <col min="1790" max="1790" width="4.42578125" style="3" bestFit="1" customWidth="1"/>
    <col min="1791" max="1791" width="18.28515625" style="3" bestFit="1" customWidth="1"/>
    <col min="1792" max="1792" width="19" style="3" bestFit="1" customWidth="1"/>
    <col min="1793" max="1793" width="15.42578125" style="3" bestFit="1" customWidth="1"/>
    <col min="1794" max="1795" width="12.42578125" style="3" bestFit="1" customWidth="1"/>
    <col min="1796" max="1796" width="7.140625" style="3" bestFit="1" customWidth="1"/>
    <col min="1797" max="1797" width="10.140625" style="3" bestFit="1" customWidth="1"/>
    <col min="1798" max="1798" width="15.85546875" style="3" bestFit="1" customWidth="1"/>
    <col min="1799" max="1799" width="15.140625" style="3" bestFit="1" customWidth="1"/>
    <col min="1800" max="1800" width="18.28515625" style="3" bestFit="1" customWidth="1"/>
    <col min="1801" max="1801" width="13.28515625" style="3" bestFit="1" customWidth="1"/>
    <col min="1802" max="1802" width="19.28515625" style="3" customWidth="1"/>
    <col min="1803" max="1803" width="15.140625" style="3" customWidth="1"/>
    <col min="1804" max="1804" width="21" style="3" bestFit="1" customWidth="1"/>
    <col min="1805" max="1805" width="17.140625" style="3" bestFit="1" customWidth="1"/>
    <col min="1806" max="1806" width="16.85546875" style="3" bestFit="1" customWidth="1"/>
    <col min="1807" max="1807" width="16.7109375" style="3" bestFit="1" customWidth="1"/>
    <col min="1808" max="1808" width="15.7109375" style="3" bestFit="1" customWidth="1"/>
    <col min="1809" max="1809" width="16.28515625" style="3" bestFit="1" customWidth="1"/>
    <col min="1810" max="1810" width="17.28515625" style="3" customWidth="1"/>
    <col min="1811" max="1811" width="23.42578125" style="3" bestFit="1" customWidth="1"/>
    <col min="1812" max="1812" width="31.85546875" style="3" bestFit="1" customWidth="1"/>
    <col min="1813" max="1813" width="7.85546875" style="3" bestFit="1" customWidth="1"/>
    <col min="1814" max="1814" width="5.7109375" style="3" bestFit="1" customWidth="1"/>
    <col min="1815" max="1815" width="9.140625" style="3" bestFit="1" customWidth="1"/>
    <col min="1816" max="1816" width="13.5703125" style="3" bestFit="1" customWidth="1"/>
    <col min="1817" max="2045" width="9.140625" style="3"/>
    <col min="2046" max="2046" width="4.42578125" style="3" bestFit="1" customWidth="1"/>
    <col min="2047" max="2047" width="18.28515625" style="3" bestFit="1" customWidth="1"/>
    <col min="2048" max="2048" width="19" style="3" bestFit="1" customWidth="1"/>
    <col min="2049" max="2049" width="15.42578125" style="3" bestFit="1" customWidth="1"/>
    <col min="2050" max="2051" width="12.42578125" style="3" bestFit="1" customWidth="1"/>
    <col min="2052" max="2052" width="7.140625" style="3" bestFit="1" customWidth="1"/>
    <col min="2053" max="2053" width="10.140625" style="3" bestFit="1" customWidth="1"/>
    <col min="2054" max="2054" width="15.85546875" style="3" bestFit="1" customWidth="1"/>
    <col min="2055" max="2055" width="15.140625" style="3" bestFit="1" customWidth="1"/>
    <col min="2056" max="2056" width="18.28515625" style="3" bestFit="1" customWidth="1"/>
    <col min="2057" max="2057" width="13.28515625" style="3" bestFit="1" customWidth="1"/>
    <col min="2058" max="2058" width="19.28515625" style="3" customWidth="1"/>
    <col min="2059" max="2059" width="15.140625" style="3" customWidth="1"/>
    <col min="2060" max="2060" width="21" style="3" bestFit="1" customWidth="1"/>
    <col min="2061" max="2061" width="17.140625" style="3" bestFit="1" customWidth="1"/>
    <col min="2062" max="2062" width="16.85546875" style="3" bestFit="1" customWidth="1"/>
    <col min="2063" max="2063" width="16.7109375" style="3" bestFit="1" customWidth="1"/>
    <col min="2064" max="2064" width="15.7109375" style="3" bestFit="1" customWidth="1"/>
    <col min="2065" max="2065" width="16.28515625" style="3" bestFit="1" customWidth="1"/>
    <col min="2066" max="2066" width="17.28515625" style="3" customWidth="1"/>
    <col min="2067" max="2067" width="23.42578125" style="3" bestFit="1" customWidth="1"/>
    <col min="2068" max="2068" width="31.85546875" style="3" bestFit="1" customWidth="1"/>
    <col min="2069" max="2069" width="7.85546875" style="3" bestFit="1" customWidth="1"/>
    <col min="2070" max="2070" width="5.7109375" style="3" bestFit="1" customWidth="1"/>
    <col min="2071" max="2071" width="9.140625" style="3" bestFit="1" customWidth="1"/>
    <col min="2072" max="2072" width="13.5703125" style="3" bestFit="1" customWidth="1"/>
    <col min="2073" max="2301" width="9.140625" style="3"/>
    <col min="2302" max="2302" width="4.42578125" style="3" bestFit="1" customWidth="1"/>
    <col min="2303" max="2303" width="18.28515625" style="3" bestFit="1" customWidth="1"/>
    <col min="2304" max="2304" width="19" style="3" bestFit="1" customWidth="1"/>
    <col min="2305" max="2305" width="15.42578125" style="3" bestFit="1" customWidth="1"/>
    <col min="2306" max="2307" width="12.42578125" style="3" bestFit="1" customWidth="1"/>
    <col min="2308" max="2308" width="7.140625" style="3" bestFit="1" customWidth="1"/>
    <col min="2309" max="2309" width="10.140625" style="3" bestFit="1" customWidth="1"/>
    <col min="2310" max="2310" width="15.85546875" style="3" bestFit="1" customWidth="1"/>
    <col min="2311" max="2311" width="15.140625" style="3" bestFit="1" customWidth="1"/>
    <col min="2312" max="2312" width="18.28515625" style="3" bestFit="1" customWidth="1"/>
    <col min="2313" max="2313" width="13.28515625" style="3" bestFit="1" customWidth="1"/>
    <col min="2314" max="2314" width="19.28515625" style="3" customWidth="1"/>
    <col min="2315" max="2315" width="15.140625" style="3" customWidth="1"/>
    <col min="2316" max="2316" width="21" style="3" bestFit="1" customWidth="1"/>
    <col min="2317" max="2317" width="17.140625" style="3" bestFit="1" customWidth="1"/>
    <col min="2318" max="2318" width="16.85546875" style="3" bestFit="1" customWidth="1"/>
    <col min="2319" max="2319" width="16.7109375" style="3" bestFit="1" customWidth="1"/>
    <col min="2320" max="2320" width="15.7109375" style="3" bestFit="1" customWidth="1"/>
    <col min="2321" max="2321" width="16.28515625" style="3" bestFit="1" customWidth="1"/>
    <col min="2322" max="2322" width="17.28515625" style="3" customWidth="1"/>
    <col min="2323" max="2323" width="23.42578125" style="3" bestFit="1" customWidth="1"/>
    <col min="2324" max="2324" width="31.85546875" style="3" bestFit="1" customWidth="1"/>
    <col min="2325" max="2325" width="7.85546875" style="3" bestFit="1" customWidth="1"/>
    <col min="2326" max="2326" width="5.7109375" style="3" bestFit="1" customWidth="1"/>
    <col min="2327" max="2327" width="9.140625" style="3" bestFit="1" customWidth="1"/>
    <col min="2328" max="2328" width="13.5703125" style="3" bestFit="1" customWidth="1"/>
    <col min="2329" max="2557" width="9.140625" style="3"/>
    <col min="2558" max="2558" width="4.42578125" style="3" bestFit="1" customWidth="1"/>
    <col min="2559" max="2559" width="18.28515625" style="3" bestFit="1" customWidth="1"/>
    <col min="2560" max="2560" width="19" style="3" bestFit="1" customWidth="1"/>
    <col min="2561" max="2561" width="15.42578125" style="3" bestFit="1" customWidth="1"/>
    <col min="2562" max="2563" width="12.42578125" style="3" bestFit="1" customWidth="1"/>
    <col min="2564" max="2564" width="7.140625" style="3" bestFit="1" customWidth="1"/>
    <col min="2565" max="2565" width="10.140625" style="3" bestFit="1" customWidth="1"/>
    <col min="2566" max="2566" width="15.85546875" style="3" bestFit="1" customWidth="1"/>
    <col min="2567" max="2567" width="15.140625" style="3" bestFit="1" customWidth="1"/>
    <col min="2568" max="2568" width="18.28515625" style="3" bestFit="1" customWidth="1"/>
    <col min="2569" max="2569" width="13.28515625" style="3" bestFit="1" customWidth="1"/>
    <col min="2570" max="2570" width="19.28515625" style="3" customWidth="1"/>
    <col min="2571" max="2571" width="15.140625" style="3" customWidth="1"/>
    <col min="2572" max="2572" width="21" style="3" bestFit="1" customWidth="1"/>
    <col min="2573" max="2573" width="17.140625" style="3" bestFit="1" customWidth="1"/>
    <col min="2574" max="2574" width="16.85546875" style="3" bestFit="1" customWidth="1"/>
    <col min="2575" max="2575" width="16.7109375" style="3" bestFit="1" customWidth="1"/>
    <col min="2576" max="2576" width="15.7109375" style="3" bestFit="1" customWidth="1"/>
    <col min="2577" max="2577" width="16.28515625" style="3" bestFit="1" customWidth="1"/>
    <col min="2578" max="2578" width="17.28515625" style="3" customWidth="1"/>
    <col min="2579" max="2579" width="23.42578125" style="3" bestFit="1" customWidth="1"/>
    <col min="2580" max="2580" width="31.85546875" style="3" bestFit="1" customWidth="1"/>
    <col min="2581" max="2581" width="7.85546875" style="3" bestFit="1" customWidth="1"/>
    <col min="2582" max="2582" width="5.7109375" style="3" bestFit="1" customWidth="1"/>
    <col min="2583" max="2583" width="9.140625" style="3" bestFit="1" customWidth="1"/>
    <col min="2584" max="2584" width="13.5703125" style="3" bestFit="1" customWidth="1"/>
    <col min="2585" max="2813" width="9.140625" style="3"/>
    <col min="2814" max="2814" width="4.42578125" style="3" bestFit="1" customWidth="1"/>
    <col min="2815" max="2815" width="18.28515625" style="3" bestFit="1" customWidth="1"/>
    <col min="2816" max="2816" width="19" style="3" bestFit="1" customWidth="1"/>
    <col min="2817" max="2817" width="15.42578125" style="3" bestFit="1" customWidth="1"/>
    <col min="2818" max="2819" width="12.42578125" style="3" bestFit="1" customWidth="1"/>
    <col min="2820" max="2820" width="7.140625" style="3" bestFit="1" customWidth="1"/>
    <col min="2821" max="2821" width="10.140625" style="3" bestFit="1" customWidth="1"/>
    <col min="2822" max="2822" width="15.85546875" style="3" bestFit="1" customWidth="1"/>
    <col min="2823" max="2823" width="15.140625" style="3" bestFit="1" customWidth="1"/>
    <col min="2824" max="2824" width="18.28515625" style="3" bestFit="1" customWidth="1"/>
    <col min="2825" max="2825" width="13.28515625" style="3" bestFit="1" customWidth="1"/>
    <col min="2826" max="2826" width="19.28515625" style="3" customWidth="1"/>
    <col min="2827" max="2827" width="15.140625" style="3" customWidth="1"/>
    <col min="2828" max="2828" width="21" style="3" bestFit="1" customWidth="1"/>
    <col min="2829" max="2829" width="17.140625" style="3" bestFit="1" customWidth="1"/>
    <col min="2830" max="2830" width="16.85546875" style="3" bestFit="1" customWidth="1"/>
    <col min="2831" max="2831" width="16.7109375" style="3" bestFit="1" customWidth="1"/>
    <col min="2832" max="2832" width="15.7109375" style="3" bestFit="1" customWidth="1"/>
    <col min="2833" max="2833" width="16.28515625" style="3" bestFit="1" customWidth="1"/>
    <col min="2834" max="2834" width="17.28515625" style="3" customWidth="1"/>
    <col min="2835" max="2835" width="23.42578125" style="3" bestFit="1" customWidth="1"/>
    <col min="2836" max="2836" width="31.85546875" style="3" bestFit="1" customWidth="1"/>
    <col min="2837" max="2837" width="7.85546875" style="3" bestFit="1" customWidth="1"/>
    <col min="2838" max="2838" width="5.7109375" style="3" bestFit="1" customWidth="1"/>
    <col min="2839" max="2839" width="9.140625" style="3" bestFit="1" customWidth="1"/>
    <col min="2840" max="2840" width="13.5703125" style="3" bestFit="1" customWidth="1"/>
    <col min="2841" max="3069" width="9.140625" style="3"/>
    <col min="3070" max="3070" width="4.42578125" style="3" bestFit="1" customWidth="1"/>
    <col min="3071" max="3071" width="18.28515625" style="3" bestFit="1" customWidth="1"/>
    <col min="3072" max="3072" width="19" style="3" bestFit="1" customWidth="1"/>
    <col min="3073" max="3073" width="15.42578125" style="3" bestFit="1" customWidth="1"/>
    <col min="3074" max="3075" width="12.42578125" style="3" bestFit="1" customWidth="1"/>
    <col min="3076" max="3076" width="7.140625" style="3" bestFit="1" customWidth="1"/>
    <col min="3077" max="3077" width="10.140625" style="3" bestFit="1" customWidth="1"/>
    <col min="3078" max="3078" width="15.85546875" style="3" bestFit="1" customWidth="1"/>
    <col min="3079" max="3079" width="15.140625" style="3" bestFit="1" customWidth="1"/>
    <col min="3080" max="3080" width="18.28515625" style="3" bestFit="1" customWidth="1"/>
    <col min="3081" max="3081" width="13.28515625" style="3" bestFit="1" customWidth="1"/>
    <col min="3082" max="3082" width="19.28515625" style="3" customWidth="1"/>
    <col min="3083" max="3083" width="15.140625" style="3" customWidth="1"/>
    <col min="3084" max="3084" width="21" style="3" bestFit="1" customWidth="1"/>
    <col min="3085" max="3085" width="17.140625" style="3" bestFit="1" customWidth="1"/>
    <col min="3086" max="3086" width="16.85546875" style="3" bestFit="1" customWidth="1"/>
    <col min="3087" max="3087" width="16.7109375" style="3" bestFit="1" customWidth="1"/>
    <col min="3088" max="3088" width="15.7109375" style="3" bestFit="1" customWidth="1"/>
    <col min="3089" max="3089" width="16.28515625" style="3" bestFit="1" customWidth="1"/>
    <col min="3090" max="3090" width="17.28515625" style="3" customWidth="1"/>
    <col min="3091" max="3091" width="23.42578125" style="3" bestFit="1" customWidth="1"/>
    <col min="3092" max="3092" width="31.85546875" style="3" bestFit="1" customWidth="1"/>
    <col min="3093" max="3093" width="7.85546875" style="3" bestFit="1" customWidth="1"/>
    <col min="3094" max="3094" width="5.7109375" style="3" bestFit="1" customWidth="1"/>
    <col min="3095" max="3095" width="9.140625" style="3" bestFit="1" customWidth="1"/>
    <col min="3096" max="3096" width="13.5703125" style="3" bestFit="1" customWidth="1"/>
    <col min="3097" max="3325" width="9.140625" style="3"/>
    <col min="3326" max="3326" width="4.42578125" style="3" bestFit="1" customWidth="1"/>
    <col min="3327" max="3327" width="18.28515625" style="3" bestFit="1" customWidth="1"/>
    <col min="3328" max="3328" width="19" style="3" bestFit="1" customWidth="1"/>
    <col min="3329" max="3329" width="15.42578125" style="3" bestFit="1" customWidth="1"/>
    <col min="3330" max="3331" width="12.42578125" style="3" bestFit="1" customWidth="1"/>
    <col min="3332" max="3332" width="7.140625" style="3" bestFit="1" customWidth="1"/>
    <col min="3333" max="3333" width="10.140625" style="3" bestFit="1" customWidth="1"/>
    <col min="3334" max="3334" width="15.85546875" style="3" bestFit="1" customWidth="1"/>
    <col min="3335" max="3335" width="15.140625" style="3" bestFit="1" customWidth="1"/>
    <col min="3336" max="3336" width="18.28515625" style="3" bestFit="1" customWidth="1"/>
    <col min="3337" max="3337" width="13.28515625" style="3" bestFit="1" customWidth="1"/>
    <col min="3338" max="3338" width="19.28515625" style="3" customWidth="1"/>
    <col min="3339" max="3339" width="15.140625" style="3" customWidth="1"/>
    <col min="3340" max="3340" width="21" style="3" bestFit="1" customWidth="1"/>
    <col min="3341" max="3341" width="17.140625" style="3" bestFit="1" customWidth="1"/>
    <col min="3342" max="3342" width="16.85546875" style="3" bestFit="1" customWidth="1"/>
    <col min="3343" max="3343" width="16.7109375" style="3" bestFit="1" customWidth="1"/>
    <col min="3344" max="3344" width="15.7109375" style="3" bestFit="1" customWidth="1"/>
    <col min="3345" max="3345" width="16.28515625" style="3" bestFit="1" customWidth="1"/>
    <col min="3346" max="3346" width="17.28515625" style="3" customWidth="1"/>
    <col min="3347" max="3347" width="23.42578125" style="3" bestFit="1" customWidth="1"/>
    <col min="3348" max="3348" width="31.85546875" style="3" bestFit="1" customWidth="1"/>
    <col min="3349" max="3349" width="7.85546875" style="3" bestFit="1" customWidth="1"/>
    <col min="3350" max="3350" width="5.7109375" style="3" bestFit="1" customWidth="1"/>
    <col min="3351" max="3351" width="9.140625" style="3" bestFit="1" customWidth="1"/>
    <col min="3352" max="3352" width="13.5703125" style="3" bestFit="1" customWidth="1"/>
    <col min="3353" max="3581" width="9.140625" style="3"/>
    <col min="3582" max="3582" width="4.42578125" style="3" bestFit="1" customWidth="1"/>
    <col min="3583" max="3583" width="18.28515625" style="3" bestFit="1" customWidth="1"/>
    <col min="3584" max="3584" width="19" style="3" bestFit="1" customWidth="1"/>
    <col min="3585" max="3585" width="15.42578125" style="3" bestFit="1" customWidth="1"/>
    <col min="3586" max="3587" width="12.42578125" style="3" bestFit="1" customWidth="1"/>
    <col min="3588" max="3588" width="7.140625" style="3" bestFit="1" customWidth="1"/>
    <col min="3589" max="3589" width="10.140625" style="3" bestFit="1" customWidth="1"/>
    <col min="3590" max="3590" width="15.85546875" style="3" bestFit="1" customWidth="1"/>
    <col min="3591" max="3591" width="15.140625" style="3" bestFit="1" customWidth="1"/>
    <col min="3592" max="3592" width="18.28515625" style="3" bestFit="1" customWidth="1"/>
    <col min="3593" max="3593" width="13.28515625" style="3" bestFit="1" customWidth="1"/>
    <col min="3594" max="3594" width="19.28515625" style="3" customWidth="1"/>
    <col min="3595" max="3595" width="15.140625" style="3" customWidth="1"/>
    <col min="3596" max="3596" width="21" style="3" bestFit="1" customWidth="1"/>
    <col min="3597" max="3597" width="17.140625" style="3" bestFit="1" customWidth="1"/>
    <col min="3598" max="3598" width="16.85546875" style="3" bestFit="1" customWidth="1"/>
    <col min="3599" max="3599" width="16.7109375" style="3" bestFit="1" customWidth="1"/>
    <col min="3600" max="3600" width="15.7109375" style="3" bestFit="1" customWidth="1"/>
    <col min="3601" max="3601" width="16.28515625" style="3" bestFit="1" customWidth="1"/>
    <col min="3602" max="3602" width="17.28515625" style="3" customWidth="1"/>
    <col min="3603" max="3603" width="23.42578125" style="3" bestFit="1" customWidth="1"/>
    <col min="3604" max="3604" width="31.85546875" style="3" bestFit="1" customWidth="1"/>
    <col min="3605" max="3605" width="7.85546875" style="3" bestFit="1" customWidth="1"/>
    <col min="3606" max="3606" width="5.7109375" style="3" bestFit="1" customWidth="1"/>
    <col min="3607" max="3607" width="9.140625" style="3" bestFit="1" customWidth="1"/>
    <col min="3608" max="3608" width="13.5703125" style="3" bestFit="1" customWidth="1"/>
    <col min="3609" max="3837" width="9.140625" style="3"/>
    <col min="3838" max="3838" width="4.42578125" style="3" bestFit="1" customWidth="1"/>
    <col min="3839" max="3839" width="18.28515625" style="3" bestFit="1" customWidth="1"/>
    <col min="3840" max="3840" width="19" style="3" bestFit="1" customWidth="1"/>
    <col min="3841" max="3841" width="15.42578125" style="3" bestFit="1" customWidth="1"/>
    <col min="3842" max="3843" width="12.42578125" style="3" bestFit="1" customWidth="1"/>
    <col min="3844" max="3844" width="7.140625" style="3" bestFit="1" customWidth="1"/>
    <col min="3845" max="3845" width="10.140625" style="3" bestFit="1" customWidth="1"/>
    <col min="3846" max="3846" width="15.85546875" style="3" bestFit="1" customWidth="1"/>
    <col min="3847" max="3847" width="15.140625" style="3" bestFit="1" customWidth="1"/>
    <col min="3848" max="3848" width="18.28515625" style="3" bestFit="1" customWidth="1"/>
    <col min="3849" max="3849" width="13.28515625" style="3" bestFit="1" customWidth="1"/>
    <col min="3850" max="3850" width="19.28515625" style="3" customWidth="1"/>
    <col min="3851" max="3851" width="15.140625" style="3" customWidth="1"/>
    <col min="3852" max="3852" width="21" style="3" bestFit="1" customWidth="1"/>
    <col min="3853" max="3853" width="17.140625" style="3" bestFit="1" customWidth="1"/>
    <col min="3854" max="3854" width="16.85546875" style="3" bestFit="1" customWidth="1"/>
    <col min="3855" max="3855" width="16.7109375" style="3" bestFit="1" customWidth="1"/>
    <col min="3856" max="3856" width="15.7109375" style="3" bestFit="1" customWidth="1"/>
    <col min="3857" max="3857" width="16.28515625" style="3" bestFit="1" customWidth="1"/>
    <col min="3858" max="3858" width="17.28515625" style="3" customWidth="1"/>
    <col min="3859" max="3859" width="23.42578125" style="3" bestFit="1" customWidth="1"/>
    <col min="3860" max="3860" width="31.85546875" style="3" bestFit="1" customWidth="1"/>
    <col min="3861" max="3861" width="7.85546875" style="3" bestFit="1" customWidth="1"/>
    <col min="3862" max="3862" width="5.7109375" style="3" bestFit="1" customWidth="1"/>
    <col min="3863" max="3863" width="9.140625" style="3" bestFit="1" customWidth="1"/>
    <col min="3864" max="3864" width="13.5703125" style="3" bestFit="1" customWidth="1"/>
    <col min="3865" max="4093" width="9.140625" style="3"/>
    <col min="4094" max="4094" width="4.42578125" style="3" bestFit="1" customWidth="1"/>
    <col min="4095" max="4095" width="18.28515625" style="3" bestFit="1" customWidth="1"/>
    <col min="4096" max="4096" width="19" style="3" bestFit="1" customWidth="1"/>
    <col min="4097" max="4097" width="15.42578125" style="3" bestFit="1" customWidth="1"/>
    <col min="4098" max="4099" width="12.42578125" style="3" bestFit="1" customWidth="1"/>
    <col min="4100" max="4100" width="7.140625" style="3" bestFit="1" customWidth="1"/>
    <col min="4101" max="4101" width="10.140625" style="3" bestFit="1" customWidth="1"/>
    <col min="4102" max="4102" width="15.85546875" style="3" bestFit="1" customWidth="1"/>
    <col min="4103" max="4103" width="15.140625" style="3" bestFit="1" customWidth="1"/>
    <col min="4104" max="4104" width="18.28515625" style="3" bestFit="1" customWidth="1"/>
    <col min="4105" max="4105" width="13.28515625" style="3" bestFit="1" customWidth="1"/>
    <col min="4106" max="4106" width="19.28515625" style="3" customWidth="1"/>
    <col min="4107" max="4107" width="15.140625" style="3" customWidth="1"/>
    <col min="4108" max="4108" width="21" style="3" bestFit="1" customWidth="1"/>
    <col min="4109" max="4109" width="17.140625" style="3" bestFit="1" customWidth="1"/>
    <col min="4110" max="4110" width="16.85546875" style="3" bestFit="1" customWidth="1"/>
    <col min="4111" max="4111" width="16.7109375" style="3" bestFit="1" customWidth="1"/>
    <col min="4112" max="4112" width="15.7109375" style="3" bestFit="1" customWidth="1"/>
    <col min="4113" max="4113" width="16.28515625" style="3" bestFit="1" customWidth="1"/>
    <col min="4114" max="4114" width="17.28515625" style="3" customWidth="1"/>
    <col min="4115" max="4115" width="23.42578125" style="3" bestFit="1" customWidth="1"/>
    <col min="4116" max="4116" width="31.85546875" style="3" bestFit="1" customWidth="1"/>
    <col min="4117" max="4117" width="7.85546875" style="3" bestFit="1" customWidth="1"/>
    <col min="4118" max="4118" width="5.7109375" style="3" bestFit="1" customWidth="1"/>
    <col min="4119" max="4119" width="9.140625" style="3" bestFit="1" customWidth="1"/>
    <col min="4120" max="4120" width="13.5703125" style="3" bestFit="1" customWidth="1"/>
    <col min="4121" max="4349" width="9.140625" style="3"/>
    <col min="4350" max="4350" width="4.42578125" style="3" bestFit="1" customWidth="1"/>
    <col min="4351" max="4351" width="18.28515625" style="3" bestFit="1" customWidth="1"/>
    <col min="4352" max="4352" width="19" style="3" bestFit="1" customWidth="1"/>
    <col min="4353" max="4353" width="15.42578125" style="3" bestFit="1" customWidth="1"/>
    <col min="4354" max="4355" width="12.42578125" style="3" bestFit="1" customWidth="1"/>
    <col min="4356" max="4356" width="7.140625" style="3" bestFit="1" customWidth="1"/>
    <col min="4357" max="4357" width="10.140625" style="3" bestFit="1" customWidth="1"/>
    <col min="4358" max="4358" width="15.85546875" style="3" bestFit="1" customWidth="1"/>
    <col min="4359" max="4359" width="15.140625" style="3" bestFit="1" customWidth="1"/>
    <col min="4360" max="4360" width="18.28515625" style="3" bestFit="1" customWidth="1"/>
    <col min="4361" max="4361" width="13.28515625" style="3" bestFit="1" customWidth="1"/>
    <col min="4362" max="4362" width="19.28515625" style="3" customWidth="1"/>
    <col min="4363" max="4363" width="15.140625" style="3" customWidth="1"/>
    <col min="4364" max="4364" width="21" style="3" bestFit="1" customWidth="1"/>
    <col min="4365" max="4365" width="17.140625" style="3" bestFit="1" customWidth="1"/>
    <col min="4366" max="4366" width="16.85546875" style="3" bestFit="1" customWidth="1"/>
    <col min="4367" max="4367" width="16.7109375" style="3" bestFit="1" customWidth="1"/>
    <col min="4368" max="4368" width="15.7109375" style="3" bestFit="1" customWidth="1"/>
    <col min="4369" max="4369" width="16.28515625" style="3" bestFit="1" customWidth="1"/>
    <col min="4370" max="4370" width="17.28515625" style="3" customWidth="1"/>
    <col min="4371" max="4371" width="23.42578125" style="3" bestFit="1" customWidth="1"/>
    <col min="4372" max="4372" width="31.85546875" style="3" bestFit="1" customWidth="1"/>
    <col min="4373" max="4373" width="7.85546875" style="3" bestFit="1" customWidth="1"/>
    <col min="4374" max="4374" width="5.7109375" style="3" bestFit="1" customWidth="1"/>
    <col min="4375" max="4375" width="9.140625" style="3" bestFit="1" customWidth="1"/>
    <col min="4376" max="4376" width="13.5703125" style="3" bestFit="1" customWidth="1"/>
    <col min="4377" max="4605" width="9.140625" style="3"/>
    <col min="4606" max="4606" width="4.42578125" style="3" bestFit="1" customWidth="1"/>
    <col min="4607" max="4607" width="18.28515625" style="3" bestFit="1" customWidth="1"/>
    <col min="4608" max="4608" width="19" style="3" bestFit="1" customWidth="1"/>
    <col min="4609" max="4609" width="15.42578125" style="3" bestFit="1" customWidth="1"/>
    <col min="4610" max="4611" width="12.42578125" style="3" bestFit="1" customWidth="1"/>
    <col min="4612" max="4612" width="7.140625" style="3" bestFit="1" customWidth="1"/>
    <col min="4613" max="4613" width="10.140625" style="3" bestFit="1" customWidth="1"/>
    <col min="4614" max="4614" width="15.85546875" style="3" bestFit="1" customWidth="1"/>
    <col min="4615" max="4615" width="15.140625" style="3" bestFit="1" customWidth="1"/>
    <col min="4616" max="4616" width="18.28515625" style="3" bestFit="1" customWidth="1"/>
    <col min="4617" max="4617" width="13.28515625" style="3" bestFit="1" customWidth="1"/>
    <col min="4618" max="4618" width="19.28515625" style="3" customWidth="1"/>
    <col min="4619" max="4619" width="15.140625" style="3" customWidth="1"/>
    <col min="4620" max="4620" width="21" style="3" bestFit="1" customWidth="1"/>
    <col min="4621" max="4621" width="17.140625" style="3" bestFit="1" customWidth="1"/>
    <col min="4622" max="4622" width="16.85546875" style="3" bestFit="1" customWidth="1"/>
    <col min="4623" max="4623" width="16.7109375" style="3" bestFit="1" customWidth="1"/>
    <col min="4624" max="4624" width="15.7109375" style="3" bestFit="1" customWidth="1"/>
    <col min="4625" max="4625" width="16.28515625" style="3" bestFit="1" customWidth="1"/>
    <col min="4626" max="4626" width="17.28515625" style="3" customWidth="1"/>
    <col min="4627" max="4627" width="23.42578125" style="3" bestFit="1" customWidth="1"/>
    <col min="4628" max="4628" width="31.85546875" style="3" bestFit="1" customWidth="1"/>
    <col min="4629" max="4629" width="7.85546875" style="3" bestFit="1" customWidth="1"/>
    <col min="4630" max="4630" width="5.7109375" style="3" bestFit="1" customWidth="1"/>
    <col min="4631" max="4631" width="9.140625" style="3" bestFit="1" customWidth="1"/>
    <col min="4632" max="4632" width="13.5703125" style="3" bestFit="1" customWidth="1"/>
    <col min="4633" max="4861" width="9.140625" style="3"/>
    <col min="4862" max="4862" width="4.42578125" style="3" bestFit="1" customWidth="1"/>
    <col min="4863" max="4863" width="18.28515625" style="3" bestFit="1" customWidth="1"/>
    <col min="4864" max="4864" width="19" style="3" bestFit="1" customWidth="1"/>
    <col min="4865" max="4865" width="15.42578125" style="3" bestFit="1" customWidth="1"/>
    <col min="4866" max="4867" width="12.42578125" style="3" bestFit="1" customWidth="1"/>
    <col min="4868" max="4868" width="7.140625" style="3" bestFit="1" customWidth="1"/>
    <col min="4869" max="4869" width="10.140625" style="3" bestFit="1" customWidth="1"/>
    <col min="4870" max="4870" width="15.85546875" style="3" bestFit="1" customWidth="1"/>
    <col min="4871" max="4871" width="15.140625" style="3" bestFit="1" customWidth="1"/>
    <col min="4872" max="4872" width="18.28515625" style="3" bestFit="1" customWidth="1"/>
    <col min="4873" max="4873" width="13.28515625" style="3" bestFit="1" customWidth="1"/>
    <col min="4874" max="4874" width="19.28515625" style="3" customWidth="1"/>
    <col min="4875" max="4875" width="15.140625" style="3" customWidth="1"/>
    <col min="4876" max="4876" width="21" style="3" bestFit="1" customWidth="1"/>
    <col min="4877" max="4877" width="17.140625" style="3" bestFit="1" customWidth="1"/>
    <col min="4878" max="4878" width="16.85546875" style="3" bestFit="1" customWidth="1"/>
    <col min="4879" max="4879" width="16.7109375" style="3" bestFit="1" customWidth="1"/>
    <col min="4880" max="4880" width="15.7109375" style="3" bestFit="1" customWidth="1"/>
    <col min="4881" max="4881" width="16.28515625" style="3" bestFit="1" customWidth="1"/>
    <col min="4882" max="4882" width="17.28515625" style="3" customWidth="1"/>
    <col min="4883" max="4883" width="23.42578125" style="3" bestFit="1" customWidth="1"/>
    <col min="4884" max="4884" width="31.85546875" style="3" bestFit="1" customWidth="1"/>
    <col min="4885" max="4885" width="7.85546875" style="3" bestFit="1" customWidth="1"/>
    <col min="4886" max="4886" width="5.7109375" style="3" bestFit="1" customWidth="1"/>
    <col min="4887" max="4887" width="9.140625" style="3" bestFit="1" customWidth="1"/>
    <col min="4888" max="4888" width="13.5703125" style="3" bestFit="1" customWidth="1"/>
    <col min="4889" max="5117" width="9.140625" style="3"/>
    <col min="5118" max="5118" width="4.42578125" style="3" bestFit="1" customWidth="1"/>
    <col min="5119" max="5119" width="18.28515625" style="3" bestFit="1" customWidth="1"/>
    <col min="5120" max="5120" width="19" style="3" bestFit="1" customWidth="1"/>
    <col min="5121" max="5121" width="15.42578125" style="3" bestFit="1" customWidth="1"/>
    <col min="5122" max="5123" width="12.42578125" style="3" bestFit="1" customWidth="1"/>
    <col min="5124" max="5124" width="7.140625" style="3" bestFit="1" customWidth="1"/>
    <col min="5125" max="5125" width="10.140625" style="3" bestFit="1" customWidth="1"/>
    <col min="5126" max="5126" width="15.85546875" style="3" bestFit="1" customWidth="1"/>
    <col min="5127" max="5127" width="15.140625" style="3" bestFit="1" customWidth="1"/>
    <col min="5128" max="5128" width="18.28515625" style="3" bestFit="1" customWidth="1"/>
    <col min="5129" max="5129" width="13.28515625" style="3" bestFit="1" customWidth="1"/>
    <col min="5130" max="5130" width="19.28515625" style="3" customWidth="1"/>
    <col min="5131" max="5131" width="15.140625" style="3" customWidth="1"/>
    <col min="5132" max="5132" width="21" style="3" bestFit="1" customWidth="1"/>
    <col min="5133" max="5133" width="17.140625" style="3" bestFit="1" customWidth="1"/>
    <col min="5134" max="5134" width="16.85546875" style="3" bestFit="1" customWidth="1"/>
    <col min="5135" max="5135" width="16.7109375" style="3" bestFit="1" customWidth="1"/>
    <col min="5136" max="5136" width="15.7109375" style="3" bestFit="1" customWidth="1"/>
    <col min="5137" max="5137" width="16.28515625" style="3" bestFit="1" customWidth="1"/>
    <col min="5138" max="5138" width="17.28515625" style="3" customWidth="1"/>
    <col min="5139" max="5139" width="23.42578125" style="3" bestFit="1" customWidth="1"/>
    <col min="5140" max="5140" width="31.85546875" style="3" bestFit="1" customWidth="1"/>
    <col min="5141" max="5141" width="7.85546875" style="3" bestFit="1" customWidth="1"/>
    <col min="5142" max="5142" width="5.7109375" style="3" bestFit="1" customWidth="1"/>
    <col min="5143" max="5143" width="9.140625" style="3" bestFit="1" customWidth="1"/>
    <col min="5144" max="5144" width="13.5703125" style="3" bestFit="1" customWidth="1"/>
    <col min="5145" max="5373" width="9.140625" style="3"/>
    <col min="5374" max="5374" width="4.42578125" style="3" bestFit="1" customWidth="1"/>
    <col min="5375" max="5375" width="18.28515625" style="3" bestFit="1" customWidth="1"/>
    <col min="5376" max="5376" width="19" style="3" bestFit="1" customWidth="1"/>
    <col min="5377" max="5377" width="15.42578125" style="3" bestFit="1" customWidth="1"/>
    <col min="5378" max="5379" width="12.42578125" style="3" bestFit="1" customWidth="1"/>
    <col min="5380" max="5380" width="7.140625" style="3" bestFit="1" customWidth="1"/>
    <col min="5381" max="5381" width="10.140625" style="3" bestFit="1" customWidth="1"/>
    <col min="5382" max="5382" width="15.85546875" style="3" bestFit="1" customWidth="1"/>
    <col min="5383" max="5383" width="15.140625" style="3" bestFit="1" customWidth="1"/>
    <col min="5384" max="5384" width="18.28515625" style="3" bestFit="1" customWidth="1"/>
    <col min="5385" max="5385" width="13.28515625" style="3" bestFit="1" customWidth="1"/>
    <col min="5386" max="5386" width="19.28515625" style="3" customWidth="1"/>
    <col min="5387" max="5387" width="15.140625" style="3" customWidth="1"/>
    <col min="5388" max="5388" width="21" style="3" bestFit="1" customWidth="1"/>
    <col min="5389" max="5389" width="17.140625" style="3" bestFit="1" customWidth="1"/>
    <col min="5390" max="5390" width="16.85546875" style="3" bestFit="1" customWidth="1"/>
    <col min="5391" max="5391" width="16.7109375" style="3" bestFit="1" customWidth="1"/>
    <col min="5392" max="5392" width="15.7109375" style="3" bestFit="1" customWidth="1"/>
    <col min="5393" max="5393" width="16.28515625" style="3" bestFit="1" customWidth="1"/>
    <col min="5394" max="5394" width="17.28515625" style="3" customWidth="1"/>
    <col min="5395" max="5395" width="23.42578125" style="3" bestFit="1" customWidth="1"/>
    <col min="5396" max="5396" width="31.85546875" style="3" bestFit="1" customWidth="1"/>
    <col min="5397" max="5397" width="7.85546875" style="3" bestFit="1" customWidth="1"/>
    <col min="5398" max="5398" width="5.7109375" style="3" bestFit="1" customWidth="1"/>
    <col min="5399" max="5399" width="9.140625" style="3" bestFit="1" customWidth="1"/>
    <col min="5400" max="5400" width="13.5703125" style="3" bestFit="1" customWidth="1"/>
    <col min="5401" max="5629" width="9.140625" style="3"/>
    <col min="5630" max="5630" width="4.42578125" style="3" bestFit="1" customWidth="1"/>
    <col min="5631" max="5631" width="18.28515625" style="3" bestFit="1" customWidth="1"/>
    <col min="5632" max="5632" width="19" style="3" bestFit="1" customWidth="1"/>
    <col min="5633" max="5633" width="15.42578125" style="3" bestFit="1" customWidth="1"/>
    <col min="5634" max="5635" width="12.42578125" style="3" bestFit="1" customWidth="1"/>
    <col min="5636" max="5636" width="7.140625" style="3" bestFit="1" customWidth="1"/>
    <col min="5637" max="5637" width="10.140625" style="3" bestFit="1" customWidth="1"/>
    <col min="5638" max="5638" width="15.85546875" style="3" bestFit="1" customWidth="1"/>
    <col min="5639" max="5639" width="15.140625" style="3" bestFit="1" customWidth="1"/>
    <col min="5640" max="5640" width="18.28515625" style="3" bestFit="1" customWidth="1"/>
    <col min="5641" max="5641" width="13.28515625" style="3" bestFit="1" customWidth="1"/>
    <col min="5642" max="5642" width="19.28515625" style="3" customWidth="1"/>
    <col min="5643" max="5643" width="15.140625" style="3" customWidth="1"/>
    <col min="5644" max="5644" width="21" style="3" bestFit="1" customWidth="1"/>
    <col min="5645" max="5645" width="17.140625" style="3" bestFit="1" customWidth="1"/>
    <col min="5646" max="5646" width="16.85546875" style="3" bestFit="1" customWidth="1"/>
    <col min="5647" max="5647" width="16.7109375" style="3" bestFit="1" customWidth="1"/>
    <col min="5648" max="5648" width="15.7109375" style="3" bestFit="1" customWidth="1"/>
    <col min="5649" max="5649" width="16.28515625" style="3" bestFit="1" customWidth="1"/>
    <col min="5650" max="5650" width="17.28515625" style="3" customWidth="1"/>
    <col min="5651" max="5651" width="23.42578125" style="3" bestFit="1" customWidth="1"/>
    <col min="5652" max="5652" width="31.85546875" style="3" bestFit="1" customWidth="1"/>
    <col min="5653" max="5653" width="7.85546875" style="3" bestFit="1" customWidth="1"/>
    <col min="5654" max="5654" width="5.7109375" style="3" bestFit="1" customWidth="1"/>
    <col min="5655" max="5655" width="9.140625" style="3" bestFit="1" customWidth="1"/>
    <col min="5656" max="5656" width="13.5703125" style="3" bestFit="1" customWidth="1"/>
    <col min="5657" max="5885" width="9.140625" style="3"/>
    <col min="5886" max="5886" width="4.42578125" style="3" bestFit="1" customWidth="1"/>
    <col min="5887" max="5887" width="18.28515625" style="3" bestFit="1" customWidth="1"/>
    <col min="5888" max="5888" width="19" style="3" bestFit="1" customWidth="1"/>
    <col min="5889" max="5889" width="15.42578125" style="3" bestFit="1" customWidth="1"/>
    <col min="5890" max="5891" width="12.42578125" style="3" bestFit="1" customWidth="1"/>
    <col min="5892" max="5892" width="7.140625" style="3" bestFit="1" customWidth="1"/>
    <col min="5893" max="5893" width="10.140625" style="3" bestFit="1" customWidth="1"/>
    <col min="5894" max="5894" width="15.85546875" style="3" bestFit="1" customWidth="1"/>
    <col min="5895" max="5895" width="15.140625" style="3" bestFit="1" customWidth="1"/>
    <col min="5896" max="5896" width="18.28515625" style="3" bestFit="1" customWidth="1"/>
    <col min="5897" max="5897" width="13.28515625" style="3" bestFit="1" customWidth="1"/>
    <col min="5898" max="5898" width="19.28515625" style="3" customWidth="1"/>
    <col min="5899" max="5899" width="15.140625" style="3" customWidth="1"/>
    <col min="5900" max="5900" width="21" style="3" bestFit="1" customWidth="1"/>
    <col min="5901" max="5901" width="17.140625" style="3" bestFit="1" customWidth="1"/>
    <col min="5902" max="5902" width="16.85546875" style="3" bestFit="1" customWidth="1"/>
    <col min="5903" max="5903" width="16.7109375" style="3" bestFit="1" customWidth="1"/>
    <col min="5904" max="5904" width="15.7109375" style="3" bestFit="1" customWidth="1"/>
    <col min="5905" max="5905" width="16.28515625" style="3" bestFit="1" customWidth="1"/>
    <col min="5906" max="5906" width="17.28515625" style="3" customWidth="1"/>
    <col min="5907" max="5907" width="23.42578125" style="3" bestFit="1" customWidth="1"/>
    <col min="5908" max="5908" width="31.85546875" style="3" bestFit="1" customWidth="1"/>
    <col min="5909" max="5909" width="7.85546875" style="3" bestFit="1" customWidth="1"/>
    <col min="5910" max="5910" width="5.7109375" style="3" bestFit="1" customWidth="1"/>
    <col min="5911" max="5911" width="9.140625" style="3" bestFit="1" customWidth="1"/>
    <col min="5912" max="5912" width="13.5703125" style="3" bestFit="1" customWidth="1"/>
    <col min="5913" max="6141" width="9.140625" style="3"/>
    <col min="6142" max="6142" width="4.42578125" style="3" bestFit="1" customWidth="1"/>
    <col min="6143" max="6143" width="18.28515625" style="3" bestFit="1" customWidth="1"/>
    <col min="6144" max="6144" width="19" style="3" bestFit="1" customWidth="1"/>
    <col min="6145" max="6145" width="15.42578125" style="3" bestFit="1" customWidth="1"/>
    <col min="6146" max="6147" width="12.42578125" style="3" bestFit="1" customWidth="1"/>
    <col min="6148" max="6148" width="7.140625" style="3" bestFit="1" customWidth="1"/>
    <col min="6149" max="6149" width="10.140625" style="3" bestFit="1" customWidth="1"/>
    <col min="6150" max="6150" width="15.85546875" style="3" bestFit="1" customWidth="1"/>
    <col min="6151" max="6151" width="15.140625" style="3" bestFit="1" customWidth="1"/>
    <col min="6152" max="6152" width="18.28515625" style="3" bestFit="1" customWidth="1"/>
    <col min="6153" max="6153" width="13.28515625" style="3" bestFit="1" customWidth="1"/>
    <col min="6154" max="6154" width="19.28515625" style="3" customWidth="1"/>
    <col min="6155" max="6155" width="15.140625" style="3" customWidth="1"/>
    <col min="6156" max="6156" width="21" style="3" bestFit="1" customWidth="1"/>
    <col min="6157" max="6157" width="17.140625" style="3" bestFit="1" customWidth="1"/>
    <col min="6158" max="6158" width="16.85546875" style="3" bestFit="1" customWidth="1"/>
    <col min="6159" max="6159" width="16.7109375" style="3" bestFit="1" customWidth="1"/>
    <col min="6160" max="6160" width="15.7109375" style="3" bestFit="1" customWidth="1"/>
    <col min="6161" max="6161" width="16.28515625" style="3" bestFit="1" customWidth="1"/>
    <col min="6162" max="6162" width="17.28515625" style="3" customWidth="1"/>
    <col min="6163" max="6163" width="23.42578125" style="3" bestFit="1" customWidth="1"/>
    <col min="6164" max="6164" width="31.85546875" style="3" bestFit="1" customWidth="1"/>
    <col min="6165" max="6165" width="7.85546875" style="3" bestFit="1" customWidth="1"/>
    <col min="6166" max="6166" width="5.7109375" style="3" bestFit="1" customWidth="1"/>
    <col min="6167" max="6167" width="9.140625" style="3" bestFit="1" customWidth="1"/>
    <col min="6168" max="6168" width="13.5703125" style="3" bestFit="1" customWidth="1"/>
    <col min="6169" max="6397" width="9.140625" style="3"/>
    <col min="6398" max="6398" width="4.42578125" style="3" bestFit="1" customWidth="1"/>
    <col min="6399" max="6399" width="18.28515625" style="3" bestFit="1" customWidth="1"/>
    <col min="6400" max="6400" width="19" style="3" bestFit="1" customWidth="1"/>
    <col min="6401" max="6401" width="15.42578125" style="3" bestFit="1" customWidth="1"/>
    <col min="6402" max="6403" width="12.42578125" style="3" bestFit="1" customWidth="1"/>
    <col min="6404" max="6404" width="7.140625" style="3" bestFit="1" customWidth="1"/>
    <col min="6405" max="6405" width="10.140625" style="3" bestFit="1" customWidth="1"/>
    <col min="6406" max="6406" width="15.85546875" style="3" bestFit="1" customWidth="1"/>
    <col min="6407" max="6407" width="15.140625" style="3" bestFit="1" customWidth="1"/>
    <col min="6408" max="6408" width="18.28515625" style="3" bestFit="1" customWidth="1"/>
    <col min="6409" max="6409" width="13.28515625" style="3" bestFit="1" customWidth="1"/>
    <col min="6410" max="6410" width="19.28515625" style="3" customWidth="1"/>
    <col min="6411" max="6411" width="15.140625" style="3" customWidth="1"/>
    <col min="6412" max="6412" width="21" style="3" bestFit="1" customWidth="1"/>
    <col min="6413" max="6413" width="17.140625" style="3" bestFit="1" customWidth="1"/>
    <col min="6414" max="6414" width="16.85546875" style="3" bestFit="1" customWidth="1"/>
    <col min="6415" max="6415" width="16.7109375" style="3" bestFit="1" customWidth="1"/>
    <col min="6416" max="6416" width="15.7109375" style="3" bestFit="1" customWidth="1"/>
    <col min="6417" max="6417" width="16.28515625" style="3" bestFit="1" customWidth="1"/>
    <col min="6418" max="6418" width="17.28515625" style="3" customWidth="1"/>
    <col min="6419" max="6419" width="23.42578125" style="3" bestFit="1" customWidth="1"/>
    <col min="6420" max="6420" width="31.85546875" style="3" bestFit="1" customWidth="1"/>
    <col min="6421" max="6421" width="7.85546875" style="3" bestFit="1" customWidth="1"/>
    <col min="6422" max="6422" width="5.7109375" style="3" bestFit="1" customWidth="1"/>
    <col min="6423" max="6423" width="9.140625" style="3" bestFit="1" customWidth="1"/>
    <col min="6424" max="6424" width="13.5703125" style="3" bestFit="1" customWidth="1"/>
    <col min="6425" max="6653" width="9.140625" style="3"/>
    <col min="6654" max="6654" width="4.42578125" style="3" bestFit="1" customWidth="1"/>
    <col min="6655" max="6655" width="18.28515625" style="3" bestFit="1" customWidth="1"/>
    <col min="6656" max="6656" width="19" style="3" bestFit="1" customWidth="1"/>
    <col min="6657" max="6657" width="15.42578125" style="3" bestFit="1" customWidth="1"/>
    <col min="6658" max="6659" width="12.42578125" style="3" bestFit="1" customWidth="1"/>
    <col min="6660" max="6660" width="7.140625" style="3" bestFit="1" customWidth="1"/>
    <col min="6661" max="6661" width="10.140625" style="3" bestFit="1" customWidth="1"/>
    <col min="6662" max="6662" width="15.85546875" style="3" bestFit="1" customWidth="1"/>
    <col min="6663" max="6663" width="15.140625" style="3" bestFit="1" customWidth="1"/>
    <col min="6664" max="6664" width="18.28515625" style="3" bestFit="1" customWidth="1"/>
    <col min="6665" max="6665" width="13.28515625" style="3" bestFit="1" customWidth="1"/>
    <col min="6666" max="6666" width="19.28515625" style="3" customWidth="1"/>
    <col min="6667" max="6667" width="15.140625" style="3" customWidth="1"/>
    <col min="6668" max="6668" width="21" style="3" bestFit="1" customWidth="1"/>
    <col min="6669" max="6669" width="17.140625" style="3" bestFit="1" customWidth="1"/>
    <col min="6670" max="6670" width="16.85546875" style="3" bestFit="1" customWidth="1"/>
    <col min="6671" max="6671" width="16.7109375" style="3" bestFit="1" customWidth="1"/>
    <col min="6672" max="6672" width="15.7109375" style="3" bestFit="1" customWidth="1"/>
    <col min="6673" max="6673" width="16.28515625" style="3" bestFit="1" customWidth="1"/>
    <col min="6674" max="6674" width="17.28515625" style="3" customWidth="1"/>
    <col min="6675" max="6675" width="23.42578125" style="3" bestFit="1" customWidth="1"/>
    <col min="6676" max="6676" width="31.85546875" style="3" bestFit="1" customWidth="1"/>
    <col min="6677" max="6677" width="7.85546875" style="3" bestFit="1" customWidth="1"/>
    <col min="6678" max="6678" width="5.7109375" style="3" bestFit="1" customWidth="1"/>
    <col min="6679" max="6679" width="9.140625" style="3" bestFit="1" customWidth="1"/>
    <col min="6680" max="6680" width="13.5703125" style="3" bestFit="1" customWidth="1"/>
    <col min="6681" max="6909" width="9.140625" style="3"/>
    <col min="6910" max="6910" width="4.42578125" style="3" bestFit="1" customWidth="1"/>
    <col min="6911" max="6911" width="18.28515625" style="3" bestFit="1" customWidth="1"/>
    <col min="6912" max="6912" width="19" style="3" bestFit="1" customWidth="1"/>
    <col min="6913" max="6913" width="15.42578125" style="3" bestFit="1" customWidth="1"/>
    <col min="6914" max="6915" width="12.42578125" style="3" bestFit="1" customWidth="1"/>
    <col min="6916" max="6916" width="7.140625" style="3" bestFit="1" customWidth="1"/>
    <col min="6917" max="6917" width="10.140625" style="3" bestFit="1" customWidth="1"/>
    <col min="6918" max="6918" width="15.85546875" style="3" bestFit="1" customWidth="1"/>
    <col min="6919" max="6919" width="15.140625" style="3" bestFit="1" customWidth="1"/>
    <col min="6920" max="6920" width="18.28515625" style="3" bestFit="1" customWidth="1"/>
    <col min="6921" max="6921" width="13.28515625" style="3" bestFit="1" customWidth="1"/>
    <col min="6922" max="6922" width="19.28515625" style="3" customWidth="1"/>
    <col min="6923" max="6923" width="15.140625" style="3" customWidth="1"/>
    <col min="6924" max="6924" width="21" style="3" bestFit="1" customWidth="1"/>
    <col min="6925" max="6925" width="17.140625" style="3" bestFit="1" customWidth="1"/>
    <col min="6926" max="6926" width="16.85546875" style="3" bestFit="1" customWidth="1"/>
    <col min="6927" max="6927" width="16.7109375" style="3" bestFit="1" customWidth="1"/>
    <col min="6928" max="6928" width="15.7109375" style="3" bestFit="1" customWidth="1"/>
    <col min="6929" max="6929" width="16.28515625" style="3" bestFit="1" customWidth="1"/>
    <col min="6930" max="6930" width="17.28515625" style="3" customWidth="1"/>
    <col min="6931" max="6931" width="23.42578125" style="3" bestFit="1" customWidth="1"/>
    <col min="6932" max="6932" width="31.85546875" style="3" bestFit="1" customWidth="1"/>
    <col min="6933" max="6933" width="7.85546875" style="3" bestFit="1" customWidth="1"/>
    <col min="6934" max="6934" width="5.7109375" style="3" bestFit="1" customWidth="1"/>
    <col min="6935" max="6935" width="9.140625" style="3" bestFit="1" customWidth="1"/>
    <col min="6936" max="6936" width="13.5703125" style="3" bestFit="1" customWidth="1"/>
    <col min="6937" max="7165" width="9.140625" style="3"/>
    <col min="7166" max="7166" width="4.42578125" style="3" bestFit="1" customWidth="1"/>
    <col min="7167" max="7167" width="18.28515625" style="3" bestFit="1" customWidth="1"/>
    <col min="7168" max="7168" width="19" style="3" bestFit="1" customWidth="1"/>
    <col min="7169" max="7169" width="15.42578125" style="3" bestFit="1" customWidth="1"/>
    <col min="7170" max="7171" width="12.42578125" style="3" bestFit="1" customWidth="1"/>
    <col min="7172" max="7172" width="7.140625" style="3" bestFit="1" customWidth="1"/>
    <col min="7173" max="7173" width="10.140625" style="3" bestFit="1" customWidth="1"/>
    <col min="7174" max="7174" width="15.85546875" style="3" bestFit="1" customWidth="1"/>
    <col min="7175" max="7175" width="15.140625" style="3" bestFit="1" customWidth="1"/>
    <col min="7176" max="7176" width="18.28515625" style="3" bestFit="1" customWidth="1"/>
    <col min="7177" max="7177" width="13.28515625" style="3" bestFit="1" customWidth="1"/>
    <col min="7178" max="7178" width="19.28515625" style="3" customWidth="1"/>
    <col min="7179" max="7179" width="15.140625" style="3" customWidth="1"/>
    <col min="7180" max="7180" width="21" style="3" bestFit="1" customWidth="1"/>
    <col min="7181" max="7181" width="17.140625" style="3" bestFit="1" customWidth="1"/>
    <col min="7182" max="7182" width="16.85546875" style="3" bestFit="1" customWidth="1"/>
    <col min="7183" max="7183" width="16.7109375" style="3" bestFit="1" customWidth="1"/>
    <col min="7184" max="7184" width="15.7109375" style="3" bestFit="1" customWidth="1"/>
    <col min="7185" max="7185" width="16.28515625" style="3" bestFit="1" customWidth="1"/>
    <col min="7186" max="7186" width="17.28515625" style="3" customWidth="1"/>
    <col min="7187" max="7187" width="23.42578125" style="3" bestFit="1" customWidth="1"/>
    <col min="7188" max="7188" width="31.85546875" style="3" bestFit="1" customWidth="1"/>
    <col min="7189" max="7189" width="7.85546875" style="3" bestFit="1" customWidth="1"/>
    <col min="7190" max="7190" width="5.7109375" style="3" bestFit="1" customWidth="1"/>
    <col min="7191" max="7191" width="9.140625" style="3" bestFit="1" customWidth="1"/>
    <col min="7192" max="7192" width="13.5703125" style="3" bestFit="1" customWidth="1"/>
    <col min="7193" max="7421" width="9.140625" style="3"/>
    <col min="7422" max="7422" width="4.42578125" style="3" bestFit="1" customWidth="1"/>
    <col min="7423" max="7423" width="18.28515625" style="3" bestFit="1" customWidth="1"/>
    <col min="7424" max="7424" width="19" style="3" bestFit="1" customWidth="1"/>
    <col min="7425" max="7425" width="15.42578125" style="3" bestFit="1" customWidth="1"/>
    <col min="7426" max="7427" width="12.42578125" style="3" bestFit="1" customWidth="1"/>
    <col min="7428" max="7428" width="7.140625" style="3" bestFit="1" customWidth="1"/>
    <col min="7429" max="7429" width="10.140625" style="3" bestFit="1" customWidth="1"/>
    <col min="7430" max="7430" width="15.85546875" style="3" bestFit="1" customWidth="1"/>
    <col min="7431" max="7431" width="15.140625" style="3" bestFit="1" customWidth="1"/>
    <col min="7432" max="7432" width="18.28515625" style="3" bestFit="1" customWidth="1"/>
    <col min="7433" max="7433" width="13.28515625" style="3" bestFit="1" customWidth="1"/>
    <col min="7434" max="7434" width="19.28515625" style="3" customWidth="1"/>
    <col min="7435" max="7435" width="15.140625" style="3" customWidth="1"/>
    <col min="7436" max="7436" width="21" style="3" bestFit="1" customWidth="1"/>
    <col min="7437" max="7437" width="17.140625" style="3" bestFit="1" customWidth="1"/>
    <col min="7438" max="7438" width="16.85546875" style="3" bestFit="1" customWidth="1"/>
    <col min="7439" max="7439" width="16.7109375" style="3" bestFit="1" customWidth="1"/>
    <col min="7440" max="7440" width="15.7109375" style="3" bestFit="1" customWidth="1"/>
    <col min="7441" max="7441" width="16.28515625" style="3" bestFit="1" customWidth="1"/>
    <col min="7442" max="7442" width="17.28515625" style="3" customWidth="1"/>
    <col min="7443" max="7443" width="23.42578125" style="3" bestFit="1" customWidth="1"/>
    <col min="7444" max="7444" width="31.85546875" style="3" bestFit="1" customWidth="1"/>
    <col min="7445" max="7445" width="7.85546875" style="3" bestFit="1" customWidth="1"/>
    <col min="7446" max="7446" width="5.7109375" style="3" bestFit="1" customWidth="1"/>
    <col min="7447" max="7447" width="9.140625" style="3" bestFit="1" customWidth="1"/>
    <col min="7448" max="7448" width="13.5703125" style="3" bestFit="1" customWidth="1"/>
    <col min="7449" max="7677" width="9.140625" style="3"/>
    <col min="7678" max="7678" width="4.42578125" style="3" bestFit="1" customWidth="1"/>
    <col min="7679" max="7679" width="18.28515625" style="3" bestFit="1" customWidth="1"/>
    <col min="7680" max="7680" width="19" style="3" bestFit="1" customWidth="1"/>
    <col min="7681" max="7681" width="15.42578125" style="3" bestFit="1" customWidth="1"/>
    <col min="7682" max="7683" width="12.42578125" style="3" bestFit="1" customWidth="1"/>
    <col min="7684" max="7684" width="7.140625" style="3" bestFit="1" customWidth="1"/>
    <col min="7685" max="7685" width="10.140625" style="3" bestFit="1" customWidth="1"/>
    <col min="7686" max="7686" width="15.85546875" style="3" bestFit="1" customWidth="1"/>
    <col min="7687" max="7687" width="15.140625" style="3" bestFit="1" customWidth="1"/>
    <col min="7688" max="7688" width="18.28515625" style="3" bestFit="1" customWidth="1"/>
    <col min="7689" max="7689" width="13.28515625" style="3" bestFit="1" customWidth="1"/>
    <col min="7690" max="7690" width="19.28515625" style="3" customWidth="1"/>
    <col min="7691" max="7691" width="15.140625" style="3" customWidth="1"/>
    <col min="7692" max="7692" width="21" style="3" bestFit="1" customWidth="1"/>
    <col min="7693" max="7693" width="17.140625" style="3" bestFit="1" customWidth="1"/>
    <col min="7694" max="7694" width="16.85546875" style="3" bestFit="1" customWidth="1"/>
    <col min="7695" max="7695" width="16.7109375" style="3" bestFit="1" customWidth="1"/>
    <col min="7696" max="7696" width="15.7109375" style="3" bestFit="1" customWidth="1"/>
    <col min="7697" max="7697" width="16.28515625" style="3" bestFit="1" customWidth="1"/>
    <col min="7698" max="7698" width="17.28515625" style="3" customWidth="1"/>
    <col min="7699" max="7699" width="23.42578125" style="3" bestFit="1" customWidth="1"/>
    <col min="7700" max="7700" width="31.85546875" style="3" bestFit="1" customWidth="1"/>
    <col min="7701" max="7701" width="7.85546875" style="3" bestFit="1" customWidth="1"/>
    <col min="7702" max="7702" width="5.7109375" style="3" bestFit="1" customWidth="1"/>
    <col min="7703" max="7703" width="9.140625" style="3" bestFit="1" customWidth="1"/>
    <col min="7704" max="7704" width="13.5703125" style="3" bestFit="1" customWidth="1"/>
    <col min="7705" max="7933" width="9.140625" style="3"/>
    <col min="7934" max="7934" width="4.42578125" style="3" bestFit="1" customWidth="1"/>
    <col min="7935" max="7935" width="18.28515625" style="3" bestFit="1" customWidth="1"/>
    <col min="7936" max="7936" width="19" style="3" bestFit="1" customWidth="1"/>
    <col min="7937" max="7937" width="15.42578125" style="3" bestFit="1" customWidth="1"/>
    <col min="7938" max="7939" width="12.42578125" style="3" bestFit="1" customWidth="1"/>
    <col min="7940" max="7940" width="7.140625" style="3" bestFit="1" customWidth="1"/>
    <col min="7941" max="7941" width="10.140625" style="3" bestFit="1" customWidth="1"/>
    <col min="7942" max="7942" width="15.85546875" style="3" bestFit="1" customWidth="1"/>
    <col min="7943" max="7943" width="15.140625" style="3" bestFit="1" customWidth="1"/>
    <col min="7944" max="7944" width="18.28515625" style="3" bestFit="1" customWidth="1"/>
    <col min="7945" max="7945" width="13.28515625" style="3" bestFit="1" customWidth="1"/>
    <col min="7946" max="7946" width="19.28515625" style="3" customWidth="1"/>
    <col min="7947" max="7947" width="15.140625" style="3" customWidth="1"/>
    <col min="7948" max="7948" width="21" style="3" bestFit="1" customWidth="1"/>
    <col min="7949" max="7949" width="17.140625" style="3" bestFit="1" customWidth="1"/>
    <col min="7950" max="7950" width="16.85546875" style="3" bestFit="1" customWidth="1"/>
    <col min="7951" max="7951" width="16.7109375" style="3" bestFit="1" customWidth="1"/>
    <col min="7952" max="7952" width="15.7109375" style="3" bestFit="1" customWidth="1"/>
    <col min="7953" max="7953" width="16.28515625" style="3" bestFit="1" customWidth="1"/>
    <col min="7954" max="7954" width="17.28515625" style="3" customWidth="1"/>
    <col min="7955" max="7955" width="23.42578125" style="3" bestFit="1" customWidth="1"/>
    <col min="7956" max="7956" width="31.85546875" style="3" bestFit="1" customWidth="1"/>
    <col min="7957" max="7957" width="7.85546875" style="3" bestFit="1" customWidth="1"/>
    <col min="7958" max="7958" width="5.7109375" style="3" bestFit="1" customWidth="1"/>
    <col min="7959" max="7959" width="9.140625" style="3" bestFit="1" customWidth="1"/>
    <col min="7960" max="7960" width="13.5703125" style="3" bestFit="1" customWidth="1"/>
    <col min="7961" max="8189" width="9.140625" style="3"/>
    <col min="8190" max="8190" width="4.42578125" style="3" bestFit="1" customWidth="1"/>
    <col min="8191" max="8191" width="18.28515625" style="3" bestFit="1" customWidth="1"/>
    <col min="8192" max="8192" width="19" style="3" bestFit="1" customWidth="1"/>
    <col min="8193" max="8193" width="15.42578125" style="3" bestFit="1" customWidth="1"/>
    <col min="8194" max="8195" width="12.42578125" style="3" bestFit="1" customWidth="1"/>
    <col min="8196" max="8196" width="7.140625" style="3" bestFit="1" customWidth="1"/>
    <col min="8197" max="8197" width="10.140625" style="3" bestFit="1" customWidth="1"/>
    <col min="8198" max="8198" width="15.85546875" style="3" bestFit="1" customWidth="1"/>
    <col min="8199" max="8199" width="15.140625" style="3" bestFit="1" customWidth="1"/>
    <col min="8200" max="8200" width="18.28515625" style="3" bestFit="1" customWidth="1"/>
    <col min="8201" max="8201" width="13.28515625" style="3" bestFit="1" customWidth="1"/>
    <col min="8202" max="8202" width="19.28515625" style="3" customWidth="1"/>
    <col min="8203" max="8203" width="15.140625" style="3" customWidth="1"/>
    <col min="8204" max="8204" width="21" style="3" bestFit="1" customWidth="1"/>
    <col min="8205" max="8205" width="17.140625" style="3" bestFit="1" customWidth="1"/>
    <col min="8206" max="8206" width="16.85546875" style="3" bestFit="1" customWidth="1"/>
    <col min="8207" max="8207" width="16.7109375" style="3" bestFit="1" customWidth="1"/>
    <col min="8208" max="8208" width="15.7109375" style="3" bestFit="1" customWidth="1"/>
    <col min="8209" max="8209" width="16.28515625" style="3" bestFit="1" customWidth="1"/>
    <col min="8210" max="8210" width="17.28515625" style="3" customWidth="1"/>
    <col min="8211" max="8211" width="23.42578125" style="3" bestFit="1" customWidth="1"/>
    <col min="8212" max="8212" width="31.85546875" style="3" bestFit="1" customWidth="1"/>
    <col min="8213" max="8213" width="7.85546875" style="3" bestFit="1" customWidth="1"/>
    <col min="8214" max="8214" width="5.7109375" style="3" bestFit="1" customWidth="1"/>
    <col min="8215" max="8215" width="9.140625" style="3" bestFit="1" customWidth="1"/>
    <col min="8216" max="8216" width="13.5703125" style="3" bestFit="1" customWidth="1"/>
    <col min="8217" max="8445" width="9.140625" style="3"/>
    <col min="8446" max="8446" width="4.42578125" style="3" bestFit="1" customWidth="1"/>
    <col min="8447" max="8447" width="18.28515625" style="3" bestFit="1" customWidth="1"/>
    <col min="8448" max="8448" width="19" style="3" bestFit="1" customWidth="1"/>
    <col min="8449" max="8449" width="15.42578125" style="3" bestFit="1" customWidth="1"/>
    <col min="8450" max="8451" width="12.42578125" style="3" bestFit="1" customWidth="1"/>
    <col min="8452" max="8452" width="7.140625" style="3" bestFit="1" customWidth="1"/>
    <col min="8453" max="8453" width="10.140625" style="3" bestFit="1" customWidth="1"/>
    <col min="8454" max="8454" width="15.85546875" style="3" bestFit="1" customWidth="1"/>
    <col min="8455" max="8455" width="15.140625" style="3" bestFit="1" customWidth="1"/>
    <col min="8456" max="8456" width="18.28515625" style="3" bestFit="1" customWidth="1"/>
    <col min="8457" max="8457" width="13.28515625" style="3" bestFit="1" customWidth="1"/>
    <col min="8458" max="8458" width="19.28515625" style="3" customWidth="1"/>
    <col min="8459" max="8459" width="15.140625" style="3" customWidth="1"/>
    <col min="8460" max="8460" width="21" style="3" bestFit="1" customWidth="1"/>
    <col min="8461" max="8461" width="17.140625" style="3" bestFit="1" customWidth="1"/>
    <col min="8462" max="8462" width="16.85546875" style="3" bestFit="1" customWidth="1"/>
    <col min="8463" max="8463" width="16.7109375" style="3" bestFit="1" customWidth="1"/>
    <col min="8464" max="8464" width="15.7109375" style="3" bestFit="1" customWidth="1"/>
    <col min="8465" max="8465" width="16.28515625" style="3" bestFit="1" customWidth="1"/>
    <col min="8466" max="8466" width="17.28515625" style="3" customWidth="1"/>
    <col min="8467" max="8467" width="23.42578125" style="3" bestFit="1" customWidth="1"/>
    <col min="8468" max="8468" width="31.85546875" style="3" bestFit="1" customWidth="1"/>
    <col min="8469" max="8469" width="7.85546875" style="3" bestFit="1" customWidth="1"/>
    <col min="8470" max="8470" width="5.7109375" style="3" bestFit="1" customWidth="1"/>
    <col min="8471" max="8471" width="9.140625" style="3" bestFit="1" customWidth="1"/>
    <col min="8472" max="8472" width="13.5703125" style="3" bestFit="1" customWidth="1"/>
    <col min="8473" max="8701" width="9.140625" style="3"/>
    <col min="8702" max="8702" width="4.42578125" style="3" bestFit="1" customWidth="1"/>
    <col min="8703" max="8703" width="18.28515625" style="3" bestFit="1" customWidth="1"/>
    <col min="8704" max="8704" width="19" style="3" bestFit="1" customWidth="1"/>
    <col min="8705" max="8705" width="15.42578125" style="3" bestFit="1" customWidth="1"/>
    <col min="8706" max="8707" width="12.42578125" style="3" bestFit="1" customWidth="1"/>
    <col min="8708" max="8708" width="7.140625" style="3" bestFit="1" customWidth="1"/>
    <col min="8709" max="8709" width="10.140625" style="3" bestFit="1" customWidth="1"/>
    <col min="8710" max="8710" width="15.85546875" style="3" bestFit="1" customWidth="1"/>
    <col min="8711" max="8711" width="15.140625" style="3" bestFit="1" customWidth="1"/>
    <col min="8712" max="8712" width="18.28515625" style="3" bestFit="1" customWidth="1"/>
    <col min="8713" max="8713" width="13.28515625" style="3" bestFit="1" customWidth="1"/>
    <col min="8714" max="8714" width="19.28515625" style="3" customWidth="1"/>
    <col min="8715" max="8715" width="15.140625" style="3" customWidth="1"/>
    <col min="8716" max="8716" width="21" style="3" bestFit="1" customWidth="1"/>
    <col min="8717" max="8717" width="17.140625" style="3" bestFit="1" customWidth="1"/>
    <col min="8718" max="8718" width="16.85546875" style="3" bestFit="1" customWidth="1"/>
    <col min="8719" max="8719" width="16.7109375" style="3" bestFit="1" customWidth="1"/>
    <col min="8720" max="8720" width="15.7109375" style="3" bestFit="1" customWidth="1"/>
    <col min="8721" max="8721" width="16.28515625" style="3" bestFit="1" customWidth="1"/>
    <col min="8722" max="8722" width="17.28515625" style="3" customWidth="1"/>
    <col min="8723" max="8723" width="23.42578125" style="3" bestFit="1" customWidth="1"/>
    <col min="8724" max="8724" width="31.85546875" style="3" bestFit="1" customWidth="1"/>
    <col min="8725" max="8725" width="7.85546875" style="3" bestFit="1" customWidth="1"/>
    <col min="8726" max="8726" width="5.7109375" style="3" bestFit="1" customWidth="1"/>
    <col min="8727" max="8727" width="9.140625" style="3" bestFit="1" customWidth="1"/>
    <col min="8728" max="8728" width="13.5703125" style="3" bestFit="1" customWidth="1"/>
    <col min="8729" max="8957" width="9.140625" style="3"/>
    <col min="8958" max="8958" width="4.42578125" style="3" bestFit="1" customWidth="1"/>
    <col min="8959" max="8959" width="18.28515625" style="3" bestFit="1" customWidth="1"/>
    <col min="8960" max="8960" width="19" style="3" bestFit="1" customWidth="1"/>
    <col min="8961" max="8961" width="15.42578125" style="3" bestFit="1" customWidth="1"/>
    <col min="8962" max="8963" width="12.42578125" style="3" bestFit="1" customWidth="1"/>
    <col min="8964" max="8964" width="7.140625" style="3" bestFit="1" customWidth="1"/>
    <col min="8965" max="8965" width="10.140625" style="3" bestFit="1" customWidth="1"/>
    <col min="8966" max="8966" width="15.85546875" style="3" bestFit="1" customWidth="1"/>
    <col min="8967" max="8967" width="15.140625" style="3" bestFit="1" customWidth="1"/>
    <col min="8968" max="8968" width="18.28515625" style="3" bestFit="1" customWidth="1"/>
    <col min="8969" max="8969" width="13.28515625" style="3" bestFit="1" customWidth="1"/>
    <col min="8970" max="8970" width="19.28515625" style="3" customWidth="1"/>
    <col min="8971" max="8971" width="15.140625" style="3" customWidth="1"/>
    <col min="8972" max="8972" width="21" style="3" bestFit="1" customWidth="1"/>
    <col min="8973" max="8973" width="17.140625" style="3" bestFit="1" customWidth="1"/>
    <col min="8974" max="8974" width="16.85546875" style="3" bestFit="1" customWidth="1"/>
    <col min="8975" max="8975" width="16.7109375" style="3" bestFit="1" customWidth="1"/>
    <col min="8976" max="8976" width="15.7109375" style="3" bestFit="1" customWidth="1"/>
    <col min="8977" max="8977" width="16.28515625" style="3" bestFit="1" customWidth="1"/>
    <col min="8978" max="8978" width="17.28515625" style="3" customWidth="1"/>
    <col min="8979" max="8979" width="23.42578125" style="3" bestFit="1" customWidth="1"/>
    <col min="8980" max="8980" width="31.85546875" style="3" bestFit="1" customWidth="1"/>
    <col min="8981" max="8981" width="7.85546875" style="3" bestFit="1" customWidth="1"/>
    <col min="8982" max="8982" width="5.7109375" style="3" bestFit="1" customWidth="1"/>
    <col min="8983" max="8983" width="9.140625" style="3" bestFit="1" customWidth="1"/>
    <col min="8984" max="8984" width="13.5703125" style="3" bestFit="1" customWidth="1"/>
    <col min="8985" max="9213" width="9.140625" style="3"/>
    <col min="9214" max="9214" width="4.42578125" style="3" bestFit="1" customWidth="1"/>
    <col min="9215" max="9215" width="18.28515625" style="3" bestFit="1" customWidth="1"/>
    <col min="9216" max="9216" width="19" style="3" bestFit="1" customWidth="1"/>
    <col min="9217" max="9217" width="15.42578125" style="3" bestFit="1" customWidth="1"/>
    <col min="9218" max="9219" width="12.42578125" style="3" bestFit="1" customWidth="1"/>
    <col min="9220" max="9220" width="7.140625" style="3" bestFit="1" customWidth="1"/>
    <col min="9221" max="9221" width="10.140625" style="3" bestFit="1" customWidth="1"/>
    <col min="9222" max="9222" width="15.85546875" style="3" bestFit="1" customWidth="1"/>
    <col min="9223" max="9223" width="15.140625" style="3" bestFit="1" customWidth="1"/>
    <col min="9224" max="9224" width="18.28515625" style="3" bestFit="1" customWidth="1"/>
    <col min="9225" max="9225" width="13.28515625" style="3" bestFit="1" customWidth="1"/>
    <col min="9226" max="9226" width="19.28515625" style="3" customWidth="1"/>
    <col min="9227" max="9227" width="15.140625" style="3" customWidth="1"/>
    <col min="9228" max="9228" width="21" style="3" bestFit="1" customWidth="1"/>
    <col min="9229" max="9229" width="17.140625" style="3" bestFit="1" customWidth="1"/>
    <col min="9230" max="9230" width="16.85546875" style="3" bestFit="1" customWidth="1"/>
    <col min="9231" max="9231" width="16.7109375" style="3" bestFit="1" customWidth="1"/>
    <col min="9232" max="9232" width="15.7109375" style="3" bestFit="1" customWidth="1"/>
    <col min="9233" max="9233" width="16.28515625" style="3" bestFit="1" customWidth="1"/>
    <col min="9234" max="9234" width="17.28515625" style="3" customWidth="1"/>
    <col min="9235" max="9235" width="23.42578125" style="3" bestFit="1" customWidth="1"/>
    <col min="9236" max="9236" width="31.85546875" style="3" bestFit="1" customWidth="1"/>
    <col min="9237" max="9237" width="7.85546875" style="3" bestFit="1" customWidth="1"/>
    <col min="9238" max="9238" width="5.7109375" style="3" bestFit="1" customWidth="1"/>
    <col min="9239" max="9239" width="9.140625" style="3" bestFit="1" customWidth="1"/>
    <col min="9240" max="9240" width="13.5703125" style="3" bestFit="1" customWidth="1"/>
    <col min="9241" max="9469" width="9.140625" style="3"/>
    <col min="9470" max="9470" width="4.42578125" style="3" bestFit="1" customWidth="1"/>
    <col min="9471" max="9471" width="18.28515625" style="3" bestFit="1" customWidth="1"/>
    <col min="9472" max="9472" width="19" style="3" bestFit="1" customWidth="1"/>
    <col min="9473" max="9473" width="15.42578125" style="3" bestFit="1" customWidth="1"/>
    <col min="9474" max="9475" width="12.42578125" style="3" bestFit="1" customWidth="1"/>
    <col min="9476" max="9476" width="7.140625" style="3" bestFit="1" customWidth="1"/>
    <col min="9477" max="9477" width="10.140625" style="3" bestFit="1" customWidth="1"/>
    <col min="9478" max="9478" width="15.85546875" style="3" bestFit="1" customWidth="1"/>
    <col min="9479" max="9479" width="15.140625" style="3" bestFit="1" customWidth="1"/>
    <col min="9480" max="9480" width="18.28515625" style="3" bestFit="1" customWidth="1"/>
    <col min="9481" max="9481" width="13.28515625" style="3" bestFit="1" customWidth="1"/>
    <col min="9482" max="9482" width="19.28515625" style="3" customWidth="1"/>
    <col min="9483" max="9483" width="15.140625" style="3" customWidth="1"/>
    <col min="9484" max="9484" width="21" style="3" bestFit="1" customWidth="1"/>
    <col min="9485" max="9485" width="17.140625" style="3" bestFit="1" customWidth="1"/>
    <col min="9486" max="9486" width="16.85546875" style="3" bestFit="1" customWidth="1"/>
    <col min="9487" max="9487" width="16.7109375" style="3" bestFit="1" customWidth="1"/>
    <col min="9488" max="9488" width="15.7109375" style="3" bestFit="1" customWidth="1"/>
    <col min="9489" max="9489" width="16.28515625" style="3" bestFit="1" customWidth="1"/>
    <col min="9490" max="9490" width="17.28515625" style="3" customWidth="1"/>
    <col min="9491" max="9491" width="23.42578125" style="3" bestFit="1" customWidth="1"/>
    <col min="9492" max="9492" width="31.85546875" style="3" bestFit="1" customWidth="1"/>
    <col min="9493" max="9493" width="7.85546875" style="3" bestFit="1" customWidth="1"/>
    <col min="9494" max="9494" width="5.7109375" style="3" bestFit="1" customWidth="1"/>
    <col min="9495" max="9495" width="9.140625" style="3" bestFit="1" customWidth="1"/>
    <col min="9496" max="9496" width="13.5703125" style="3" bestFit="1" customWidth="1"/>
    <col min="9497" max="9725" width="9.140625" style="3"/>
    <col min="9726" max="9726" width="4.42578125" style="3" bestFit="1" customWidth="1"/>
    <col min="9727" max="9727" width="18.28515625" style="3" bestFit="1" customWidth="1"/>
    <col min="9728" max="9728" width="19" style="3" bestFit="1" customWidth="1"/>
    <col min="9729" max="9729" width="15.42578125" style="3" bestFit="1" customWidth="1"/>
    <col min="9730" max="9731" width="12.42578125" style="3" bestFit="1" customWidth="1"/>
    <col min="9732" max="9732" width="7.140625" style="3" bestFit="1" customWidth="1"/>
    <col min="9733" max="9733" width="10.140625" style="3" bestFit="1" customWidth="1"/>
    <col min="9734" max="9734" width="15.85546875" style="3" bestFit="1" customWidth="1"/>
    <col min="9735" max="9735" width="15.140625" style="3" bestFit="1" customWidth="1"/>
    <col min="9736" max="9736" width="18.28515625" style="3" bestFit="1" customWidth="1"/>
    <col min="9737" max="9737" width="13.28515625" style="3" bestFit="1" customWidth="1"/>
    <col min="9738" max="9738" width="19.28515625" style="3" customWidth="1"/>
    <col min="9739" max="9739" width="15.140625" style="3" customWidth="1"/>
    <col min="9740" max="9740" width="21" style="3" bestFit="1" customWidth="1"/>
    <col min="9741" max="9741" width="17.140625" style="3" bestFit="1" customWidth="1"/>
    <col min="9742" max="9742" width="16.85546875" style="3" bestFit="1" customWidth="1"/>
    <col min="9743" max="9743" width="16.7109375" style="3" bestFit="1" customWidth="1"/>
    <col min="9744" max="9744" width="15.7109375" style="3" bestFit="1" customWidth="1"/>
    <col min="9745" max="9745" width="16.28515625" style="3" bestFit="1" customWidth="1"/>
    <col min="9746" max="9746" width="17.28515625" style="3" customWidth="1"/>
    <col min="9747" max="9747" width="23.42578125" style="3" bestFit="1" customWidth="1"/>
    <col min="9748" max="9748" width="31.85546875" style="3" bestFit="1" customWidth="1"/>
    <col min="9749" max="9749" width="7.85546875" style="3" bestFit="1" customWidth="1"/>
    <col min="9750" max="9750" width="5.7109375" style="3" bestFit="1" customWidth="1"/>
    <col min="9751" max="9751" width="9.140625" style="3" bestFit="1" customWidth="1"/>
    <col min="9752" max="9752" width="13.5703125" style="3" bestFit="1" customWidth="1"/>
    <col min="9753" max="9981" width="9.140625" style="3"/>
    <col min="9982" max="9982" width="4.42578125" style="3" bestFit="1" customWidth="1"/>
    <col min="9983" max="9983" width="18.28515625" style="3" bestFit="1" customWidth="1"/>
    <col min="9984" max="9984" width="19" style="3" bestFit="1" customWidth="1"/>
    <col min="9985" max="9985" width="15.42578125" style="3" bestFit="1" customWidth="1"/>
    <col min="9986" max="9987" width="12.42578125" style="3" bestFit="1" customWidth="1"/>
    <col min="9988" max="9988" width="7.140625" style="3" bestFit="1" customWidth="1"/>
    <col min="9989" max="9989" width="10.140625" style="3" bestFit="1" customWidth="1"/>
    <col min="9990" max="9990" width="15.85546875" style="3" bestFit="1" customWidth="1"/>
    <col min="9991" max="9991" width="15.140625" style="3" bestFit="1" customWidth="1"/>
    <col min="9992" max="9992" width="18.28515625" style="3" bestFit="1" customWidth="1"/>
    <col min="9993" max="9993" width="13.28515625" style="3" bestFit="1" customWidth="1"/>
    <col min="9994" max="9994" width="19.28515625" style="3" customWidth="1"/>
    <col min="9995" max="9995" width="15.140625" style="3" customWidth="1"/>
    <col min="9996" max="9996" width="21" style="3" bestFit="1" customWidth="1"/>
    <col min="9997" max="9997" width="17.140625" style="3" bestFit="1" customWidth="1"/>
    <col min="9998" max="9998" width="16.85546875" style="3" bestFit="1" customWidth="1"/>
    <col min="9999" max="9999" width="16.7109375" style="3" bestFit="1" customWidth="1"/>
    <col min="10000" max="10000" width="15.7109375" style="3" bestFit="1" customWidth="1"/>
    <col min="10001" max="10001" width="16.28515625" style="3" bestFit="1" customWidth="1"/>
    <col min="10002" max="10002" width="17.28515625" style="3" customWidth="1"/>
    <col min="10003" max="10003" width="23.42578125" style="3" bestFit="1" customWidth="1"/>
    <col min="10004" max="10004" width="31.85546875" style="3" bestFit="1" customWidth="1"/>
    <col min="10005" max="10005" width="7.85546875" style="3" bestFit="1" customWidth="1"/>
    <col min="10006" max="10006" width="5.7109375" style="3" bestFit="1" customWidth="1"/>
    <col min="10007" max="10007" width="9.140625" style="3" bestFit="1" customWidth="1"/>
    <col min="10008" max="10008" width="13.5703125" style="3" bestFit="1" customWidth="1"/>
    <col min="10009" max="10237" width="9.140625" style="3"/>
    <col min="10238" max="10238" width="4.42578125" style="3" bestFit="1" customWidth="1"/>
    <col min="10239" max="10239" width="18.28515625" style="3" bestFit="1" customWidth="1"/>
    <col min="10240" max="10240" width="19" style="3" bestFit="1" customWidth="1"/>
    <col min="10241" max="10241" width="15.42578125" style="3" bestFit="1" customWidth="1"/>
    <col min="10242" max="10243" width="12.42578125" style="3" bestFit="1" customWidth="1"/>
    <col min="10244" max="10244" width="7.140625" style="3" bestFit="1" customWidth="1"/>
    <col min="10245" max="10245" width="10.140625" style="3" bestFit="1" customWidth="1"/>
    <col min="10246" max="10246" width="15.85546875" style="3" bestFit="1" customWidth="1"/>
    <col min="10247" max="10247" width="15.140625" style="3" bestFit="1" customWidth="1"/>
    <col min="10248" max="10248" width="18.28515625" style="3" bestFit="1" customWidth="1"/>
    <col min="10249" max="10249" width="13.28515625" style="3" bestFit="1" customWidth="1"/>
    <col min="10250" max="10250" width="19.28515625" style="3" customWidth="1"/>
    <col min="10251" max="10251" width="15.140625" style="3" customWidth="1"/>
    <col min="10252" max="10252" width="21" style="3" bestFit="1" customWidth="1"/>
    <col min="10253" max="10253" width="17.140625" style="3" bestFit="1" customWidth="1"/>
    <col min="10254" max="10254" width="16.85546875" style="3" bestFit="1" customWidth="1"/>
    <col min="10255" max="10255" width="16.7109375" style="3" bestFit="1" customWidth="1"/>
    <col min="10256" max="10256" width="15.7109375" style="3" bestFit="1" customWidth="1"/>
    <col min="10257" max="10257" width="16.28515625" style="3" bestFit="1" customWidth="1"/>
    <col min="10258" max="10258" width="17.28515625" style="3" customWidth="1"/>
    <col min="10259" max="10259" width="23.42578125" style="3" bestFit="1" customWidth="1"/>
    <col min="10260" max="10260" width="31.85546875" style="3" bestFit="1" customWidth="1"/>
    <col min="10261" max="10261" width="7.85546875" style="3" bestFit="1" customWidth="1"/>
    <col min="10262" max="10262" width="5.7109375" style="3" bestFit="1" customWidth="1"/>
    <col min="10263" max="10263" width="9.140625" style="3" bestFit="1" customWidth="1"/>
    <col min="10264" max="10264" width="13.5703125" style="3" bestFit="1" customWidth="1"/>
    <col min="10265" max="10493" width="9.140625" style="3"/>
    <col min="10494" max="10494" width="4.42578125" style="3" bestFit="1" customWidth="1"/>
    <col min="10495" max="10495" width="18.28515625" style="3" bestFit="1" customWidth="1"/>
    <col min="10496" max="10496" width="19" style="3" bestFit="1" customWidth="1"/>
    <col min="10497" max="10497" width="15.42578125" style="3" bestFit="1" customWidth="1"/>
    <col min="10498" max="10499" width="12.42578125" style="3" bestFit="1" customWidth="1"/>
    <col min="10500" max="10500" width="7.140625" style="3" bestFit="1" customWidth="1"/>
    <col min="10501" max="10501" width="10.140625" style="3" bestFit="1" customWidth="1"/>
    <col min="10502" max="10502" width="15.85546875" style="3" bestFit="1" customWidth="1"/>
    <col min="10503" max="10503" width="15.140625" style="3" bestFit="1" customWidth="1"/>
    <col min="10504" max="10504" width="18.28515625" style="3" bestFit="1" customWidth="1"/>
    <col min="10505" max="10505" width="13.28515625" style="3" bestFit="1" customWidth="1"/>
    <col min="10506" max="10506" width="19.28515625" style="3" customWidth="1"/>
    <col min="10507" max="10507" width="15.140625" style="3" customWidth="1"/>
    <col min="10508" max="10508" width="21" style="3" bestFit="1" customWidth="1"/>
    <col min="10509" max="10509" width="17.140625" style="3" bestFit="1" customWidth="1"/>
    <col min="10510" max="10510" width="16.85546875" style="3" bestFit="1" customWidth="1"/>
    <col min="10511" max="10511" width="16.7109375" style="3" bestFit="1" customWidth="1"/>
    <col min="10512" max="10512" width="15.7109375" style="3" bestFit="1" customWidth="1"/>
    <col min="10513" max="10513" width="16.28515625" style="3" bestFit="1" customWidth="1"/>
    <col min="10514" max="10514" width="17.28515625" style="3" customWidth="1"/>
    <col min="10515" max="10515" width="23.42578125" style="3" bestFit="1" customWidth="1"/>
    <col min="10516" max="10516" width="31.85546875" style="3" bestFit="1" customWidth="1"/>
    <col min="10517" max="10517" width="7.85546875" style="3" bestFit="1" customWidth="1"/>
    <col min="10518" max="10518" width="5.7109375" style="3" bestFit="1" customWidth="1"/>
    <col min="10519" max="10519" width="9.140625" style="3" bestFit="1" customWidth="1"/>
    <col min="10520" max="10520" width="13.5703125" style="3" bestFit="1" customWidth="1"/>
    <col min="10521" max="10749" width="9.140625" style="3"/>
    <col min="10750" max="10750" width="4.42578125" style="3" bestFit="1" customWidth="1"/>
    <col min="10751" max="10751" width="18.28515625" style="3" bestFit="1" customWidth="1"/>
    <col min="10752" max="10752" width="19" style="3" bestFit="1" customWidth="1"/>
    <col min="10753" max="10753" width="15.42578125" style="3" bestFit="1" customWidth="1"/>
    <col min="10754" max="10755" width="12.42578125" style="3" bestFit="1" customWidth="1"/>
    <col min="10756" max="10756" width="7.140625" style="3" bestFit="1" customWidth="1"/>
    <col min="10757" max="10757" width="10.140625" style="3" bestFit="1" customWidth="1"/>
    <col min="10758" max="10758" width="15.85546875" style="3" bestFit="1" customWidth="1"/>
    <col min="10759" max="10759" width="15.140625" style="3" bestFit="1" customWidth="1"/>
    <col min="10760" max="10760" width="18.28515625" style="3" bestFit="1" customWidth="1"/>
    <col min="10761" max="10761" width="13.28515625" style="3" bestFit="1" customWidth="1"/>
    <col min="10762" max="10762" width="19.28515625" style="3" customWidth="1"/>
    <col min="10763" max="10763" width="15.140625" style="3" customWidth="1"/>
    <col min="10764" max="10764" width="21" style="3" bestFit="1" customWidth="1"/>
    <col min="10765" max="10765" width="17.140625" style="3" bestFit="1" customWidth="1"/>
    <col min="10766" max="10766" width="16.85546875" style="3" bestFit="1" customWidth="1"/>
    <col min="10767" max="10767" width="16.7109375" style="3" bestFit="1" customWidth="1"/>
    <col min="10768" max="10768" width="15.7109375" style="3" bestFit="1" customWidth="1"/>
    <col min="10769" max="10769" width="16.28515625" style="3" bestFit="1" customWidth="1"/>
    <col min="10770" max="10770" width="17.28515625" style="3" customWidth="1"/>
    <col min="10771" max="10771" width="23.42578125" style="3" bestFit="1" customWidth="1"/>
    <col min="10772" max="10772" width="31.85546875" style="3" bestFit="1" customWidth="1"/>
    <col min="10773" max="10773" width="7.85546875" style="3" bestFit="1" customWidth="1"/>
    <col min="10774" max="10774" width="5.7109375" style="3" bestFit="1" customWidth="1"/>
    <col min="10775" max="10775" width="9.140625" style="3" bestFit="1" customWidth="1"/>
    <col min="10776" max="10776" width="13.5703125" style="3" bestFit="1" customWidth="1"/>
    <col min="10777" max="11005" width="9.140625" style="3"/>
    <col min="11006" max="11006" width="4.42578125" style="3" bestFit="1" customWidth="1"/>
    <col min="11007" max="11007" width="18.28515625" style="3" bestFit="1" customWidth="1"/>
    <col min="11008" max="11008" width="19" style="3" bestFit="1" customWidth="1"/>
    <col min="11009" max="11009" width="15.42578125" style="3" bestFit="1" customWidth="1"/>
    <col min="11010" max="11011" width="12.42578125" style="3" bestFit="1" customWidth="1"/>
    <col min="11012" max="11012" width="7.140625" style="3" bestFit="1" customWidth="1"/>
    <col min="11013" max="11013" width="10.140625" style="3" bestFit="1" customWidth="1"/>
    <col min="11014" max="11014" width="15.85546875" style="3" bestFit="1" customWidth="1"/>
    <col min="11015" max="11015" width="15.140625" style="3" bestFit="1" customWidth="1"/>
    <col min="11016" max="11016" width="18.28515625" style="3" bestFit="1" customWidth="1"/>
    <col min="11017" max="11017" width="13.28515625" style="3" bestFit="1" customWidth="1"/>
    <col min="11018" max="11018" width="19.28515625" style="3" customWidth="1"/>
    <col min="11019" max="11019" width="15.140625" style="3" customWidth="1"/>
    <col min="11020" max="11020" width="21" style="3" bestFit="1" customWidth="1"/>
    <col min="11021" max="11021" width="17.140625" style="3" bestFit="1" customWidth="1"/>
    <col min="11022" max="11022" width="16.85546875" style="3" bestFit="1" customWidth="1"/>
    <col min="11023" max="11023" width="16.7109375" style="3" bestFit="1" customWidth="1"/>
    <col min="11024" max="11024" width="15.7109375" style="3" bestFit="1" customWidth="1"/>
    <col min="11025" max="11025" width="16.28515625" style="3" bestFit="1" customWidth="1"/>
    <col min="11026" max="11026" width="17.28515625" style="3" customWidth="1"/>
    <col min="11027" max="11027" width="23.42578125" style="3" bestFit="1" customWidth="1"/>
    <col min="11028" max="11028" width="31.85546875" style="3" bestFit="1" customWidth="1"/>
    <col min="11029" max="11029" width="7.85546875" style="3" bestFit="1" customWidth="1"/>
    <col min="11030" max="11030" width="5.7109375" style="3" bestFit="1" customWidth="1"/>
    <col min="11031" max="11031" width="9.140625" style="3" bestFit="1" customWidth="1"/>
    <col min="11032" max="11032" width="13.5703125" style="3" bestFit="1" customWidth="1"/>
    <col min="11033" max="11261" width="9.140625" style="3"/>
    <col min="11262" max="11262" width="4.42578125" style="3" bestFit="1" customWidth="1"/>
    <col min="11263" max="11263" width="18.28515625" style="3" bestFit="1" customWidth="1"/>
    <col min="11264" max="11264" width="19" style="3" bestFit="1" customWidth="1"/>
    <col min="11265" max="11265" width="15.42578125" style="3" bestFit="1" customWidth="1"/>
    <col min="11266" max="11267" width="12.42578125" style="3" bestFit="1" customWidth="1"/>
    <col min="11268" max="11268" width="7.140625" style="3" bestFit="1" customWidth="1"/>
    <col min="11269" max="11269" width="10.140625" style="3" bestFit="1" customWidth="1"/>
    <col min="11270" max="11270" width="15.85546875" style="3" bestFit="1" customWidth="1"/>
    <col min="11271" max="11271" width="15.140625" style="3" bestFit="1" customWidth="1"/>
    <col min="11272" max="11272" width="18.28515625" style="3" bestFit="1" customWidth="1"/>
    <col min="11273" max="11273" width="13.28515625" style="3" bestFit="1" customWidth="1"/>
    <col min="11274" max="11274" width="19.28515625" style="3" customWidth="1"/>
    <col min="11275" max="11275" width="15.140625" style="3" customWidth="1"/>
    <col min="11276" max="11276" width="21" style="3" bestFit="1" customWidth="1"/>
    <col min="11277" max="11277" width="17.140625" style="3" bestFit="1" customWidth="1"/>
    <col min="11278" max="11278" width="16.85546875" style="3" bestFit="1" customWidth="1"/>
    <col min="11279" max="11279" width="16.7109375" style="3" bestFit="1" customWidth="1"/>
    <col min="11280" max="11280" width="15.7109375" style="3" bestFit="1" customWidth="1"/>
    <col min="11281" max="11281" width="16.28515625" style="3" bestFit="1" customWidth="1"/>
    <col min="11282" max="11282" width="17.28515625" style="3" customWidth="1"/>
    <col min="11283" max="11283" width="23.42578125" style="3" bestFit="1" customWidth="1"/>
    <col min="11284" max="11284" width="31.85546875" style="3" bestFit="1" customWidth="1"/>
    <col min="11285" max="11285" width="7.85546875" style="3" bestFit="1" customWidth="1"/>
    <col min="11286" max="11286" width="5.7109375" style="3" bestFit="1" customWidth="1"/>
    <col min="11287" max="11287" width="9.140625" style="3" bestFit="1" customWidth="1"/>
    <col min="11288" max="11288" width="13.5703125" style="3" bestFit="1" customWidth="1"/>
    <col min="11289" max="11517" width="9.140625" style="3"/>
    <col min="11518" max="11518" width="4.42578125" style="3" bestFit="1" customWidth="1"/>
    <col min="11519" max="11519" width="18.28515625" style="3" bestFit="1" customWidth="1"/>
    <col min="11520" max="11520" width="19" style="3" bestFit="1" customWidth="1"/>
    <col min="11521" max="11521" width="15.42578125" style="3" bestFit="1" customWidth="1"/>
    <col min="11522" max="11523" width="12.42578125" style="3" bestFit="1" customWidth="1"/>
    <col min="11524" max="11524" width="7.140625" style="3" bestFit="1" customWidth="1"/>
    <col min="11525" max="11525" width="10.140625" style="3" bestFit="1" customWidth="1"/>
    <col min="11526" max="11526" width="15.85546875" style="3" bestFit="1" customWidth="1"/>
    <col min="11527" max="11527" width="15.140625" style="3" bestFit="1" customWidth="1"/>
    <col min="11528" max="11528" width="18.28515625" style="3" bestFit="1" customWidth="1"/>
    <col min="11529" max="11529" width="13.28515625" style="3" bestFit="1" customWidth="1"/>
    <col min="11530" max="11530" width="19.28515625" style="3" customWidth="1"/>
    <col min="11531" max="11531" width="15.140625" style="3" customWidth="1"/>
    <col min="11532" max="11532" width="21" style="3" bestFit="1" customWidth="1"/>
    <col min="11533" max="11533" width="17.140625" style="3" bestFit="1" customWidth="1"/>
    <col min="11534" max="11534" width="16.85546875" style="3" bestFit="1" customWidth="1"/>
    <col min="11535" max="11535" width="16.7109375" style="3" bestFit="1" customWidth="1"/>
    <col min="11536" max="11536" width="15.7109375" style="3" bestFit="1" customWidth="1"/>
    <col min="11537" max="11537" width="16.28515625" style="3" bestFit="1" customWidth="1"/>
    <col min="11538" max="11538" width="17.28515625" style="3" customWidth="1"/>
    <col min="11539" max="11539" width="23.42578125" style="3" bestFit="1" customWidth="1"/>
    <col min="11540" max="11540" width="31.85546875" style="3" bestFit="1" customWidth="1"/>
    <col min="11541" max="11541" width="7.85546875" style="3" bestFit="1" customWidth="1"/>
    <col min="11542" max="11542" width="5.7109375" style="3" bestFit="1" customWidth="1"/>
    <col min="11543" max="11543" width="9.140625" style="3" bestFit="1" customWidth="1"/>
    <col min="11544" max="11544" width="13.5703125" style="3" bestFit="1" customWidth="1"/>
    <col min="11545" max="11773" width="9.140625" style="3"/>
    <col min="11774" max="11774" width="4.42578125" style="3" bestFit="1" customWidth="1"/>
    <col min="11775" max="11775" width="18.28515625" style="3" bestFit="1" customWidth="1"/>
    <col min="11776" max="11776" width="19" style="3" bestFit="1" customWidth="1"/>
    <col min="11777" max="11777" width="15.42578125" style="3" bestFit="1" customWidth="1"/>
    <col min="11778" max="11779" width="12.42578125" style="3" bestFit="1" customWidth="1"/>
    <col min="11780" max="11780" width="7.140625" style="3" bestFit="1" customWidth="1"/>
    <col min="11781" max="11781" width="10.140625" style="3" bestFit="1" customWidth="1"/>
    <col min="11782" max="11782" width="15.85546875" style="3" bestFit="1" customWidth="1"/>
    <col min="11783" max="11783" width="15.140625" style="3" bestFit="1" customWidth="1"/>
    <col min="11784" max="11784" width="18.28515625" style="3" bestFit="1" customWidth="1"/>
    <col min="11785" max="11785" width="13.28515625" style="3" bestFit="1" customWidth="1"/>
    <col min="11786" max="11786" width="19.28515625" style="3" customWidth="1"/>
    <col min="11787" max="11787" width="15.140625" style="3" customWidth="1"/>
    <col min="11788" max="11788" width="21" style="3" bestFit="1" customWidth="1"/>
    <col min="11789" max="11789" width="17.140625" style="3" bestFit="1" customWidth="1"/>
    <col min="11790" max="11790" width="16.85546875" style="3" bestFit="1" customWidth="1"/>
    <col min="11791" max="11791" width="16.7109375" style="3" bestFit="1" customWidth="1"/>
    <col min="11792" max="11792" width="15.7109375" style="3" bestFit="1" customWidth="1"/>
    <col min="11793" max="11793" width="16.28515625" style="3" bestFit="1" customWidth="1"/>
    <col min="11794" max="11794" width="17.28515625" style="3" customWidth="1"/>
    <col min="11795" max="11795" width="23.42578125" style="3" bestFit="1" customWidth="1"/>
    <col min="11796" max="11796" width="31.85546875" style="3" bestFit="1" customWidth="1"/>
    <col min="11797" max="11797" width="7.85546875" style="3" bestFit="1" customWidth="1"/>
    <col min="11798" max="11798" width="5.7109375" style="3" bestFit="1" customWidth="1"/>
    <col min="11799" max="11799" width="9.140625" style="3" bestFit="1" customWidth="1"/>
    <col min="11800" max="11800" width="13.5703125" style="3" bestFit="1" customWidth="1"/>
    <col min="11801" max="12029" width="9.140625" style="3"/>
    <col min="12030" max="12030" width="4.42578125" style="3" bestFit="1" customWidth="1"/>
    <col min="12031" max="12031" width="18.28515625" style="3" bestFit="1" customWidth="1"/>
    <col min="12032" max="12032" width="19" style="3" bestFit="1" customWidth="1"/>
    <col min="12033" max="12033" width="15.42578125" style="3" bestFit="1" customWidth="1"/>
    <col min="12034" max="12035" width="12.42578125" style="3" bestFit="1" customWidth="1"/>
    <col min="12036" max="12036" width="7.140625" style="3" bestFit="1" customWidth="1"/>
    <col min="12037" max="12037" width="10.140625" style="3" bestFit="1" customWidth="1"/>
    <col min="12038" max="12038" width="15.85546875" style="3" bestFit="1" customWidth="1"/>
    <col min="12039" max="12039" width="15.140625" style="3" bestFit="1" customWidth="1"/>
    <col min="12040" max="12040" width="18.28515625" style="3" bestFit="1" customWidth="1"/>
    <col min="12041" max="12041" width="13.28515625" style="3" bestFit="1" customWidth="1"/>
    <col min="12042" max="12042" width="19.28515625" style="3" customWidth="1"/>
    <col min="12043" max="12043" width="15.140625" style="3" customWidth="1"/>
    <col min="12044" max="12044" width="21" style="3" bestFit="1" customWidth="1"/>
    <col min="12045" max="12045" width="17.140625" style="3" bestFit="1" customWidth="1"/>
    <col min="12046" max="12046" width="16.85546875" style="3" bestFit="1" customWidth="1"/>
    <col min="12047" max="12047" width="16.7109375" style="3" bestFit="1" customWidth="1"/>
    <col min="12048" max="12048" width="15.7109375" style="3" bestFit="1" customWidth="1"/>
    <col min="12049" max="12049" width="16.28515625" style="3" bestFit="1" customWidth="1"/>
    <col min="12050" max="12050" width="17.28515625" style="3" customWidth="1"/>
    <col min="12051" max="12051" width="23.42578125" style="3" bestFit="1" customWidth="1"/>
    <col min="12052" max="12052" width="31.85546875" style="3" bestFit="1" customWidth="1"/>
    <col min="12053" max="12053" width="7.85546875" style="3" bestFit="1" customWidth="1"/>
    <col min="12054" max="12054" width="5.7109375" style="3" bestFit="1" customWidth="1"/>
    <col min="12055" max="12055" width="9.140625" style="3" bestFit="1" customWidth="1"/>
    <col min="12056" max="12056" width="13.5703125" style="3" bestFit="1" customWidth="1"/>
    <col min="12057" max="12285" width="9.140625" style="3"/>
    <col min="12286" max="12286" width="4.42578125" style="3" bestFit="1" customWidth="1"/>
    <col min="12287" max="12287" width="18.28515625" style="3" bestFit="1" customWidth="1"/>
    <col min="12288" max="12288" width="19" style="3" bestFit="1" customWidth="1"/>
    <col min="12289" max="12289" width="15.42578125" style="3" bestFit="1" customWidth="1"/>
    <col min="12290" max="12291" width="12.42578125" style="3" bestFit="1" customWidth="1"/>
    <col min="12292" max="12292" width="7.140625" style="3" bestFit="1" customWidth="1"/>
    <col min="12293" max="12293" width="10.140625" style="3" bestFit="1" customWidth="1"/>
    <col min="12294" max="12294" width="15.85546875" style="3" bestFit="1" customWidth="1"/>
    <col min="12295" max="12295" width="15.140625" style="3" bestFit="1" customWidth="1"/>
    <col min="12296" max="12296" width="18.28515625" style="3" bestFit="1" customWidth="1"/>
    <col min="12297" max="12297" width="13.28515625" style="3" bestFit="1" customWidth="1"/>
    <col min="12298" max="12298" width="19.28515625" style="3" customWidth="1"/>
    <col min="12299" max="12299" width="15.140625" style="3" customWidth="1"/>
    <col min="12300" max="12300" width="21" style="3" bestFit="1" customWidth="1"/>
    <col min="12301" max="12301" width="17.140625" style="3" bestFit="1" customWidth="1"/>
    <col min="12302" max="12302" width="16.85546875" style="3" bestFit="1" customWidth="1"/>
    <col min="12303" max="12303" width="16.7109375" style="3" bestFit="1" customWidth="1"/>
    <col min="12304" max="12304" width="15.7109375" style="3" bestFit="1" customWidth="1"/>
    <col min="12305" max="12305" width="16.28515625" style="3" bestFit="1" customWidth="1"/>
    <col min="12306" max="12306" width="17.28515625" style="3" customWidth="1"/>
    <col min="12307" max="12307" width="23.42578125" style="3" bestFit="1" customWidth="1"/>
    <col min="12308" max="12308" width="31.85546875" style="3" bestFit="1" customWidth="1"/>
    <col min="12309" max="12309" width="7.85546875" style="3" bestFit="1" customWidth="1"/>
    <col min="12310" max="12310" width="5.7109375" style="3" bestFit="1" customWidth="1"/>
    <col min="12311" max="12311" width="9.140625" style="3" bestFit="1" customWidth="1"/>
    <col min="12312" max="12312" width="13.5703125" style="3" bestFit="1" customWidth="1"/>
    <col min="12313" max="12541" width="9.140625" style="3"/>
    <col min="12542" max="12542" width="4.42578125" style="3" bestFit="1" customWidth="1"/>
    <col min="12543" max="12543" width="18.28515625" style="3" bestFit="1" customWidth="1"/>
    <col min="12544" max="12544" width="19" style="3" bestFit="1" customWidth="1"/>
    <col min="12545" max="12545" width="15.42578125" style="3" bestFit="1" customWidth="1"/>
    <col min="12546" max="12547" width="12.42578125" style="3" bestFit="1" customWidth="1"/>
    <col min="12548" max="12548" width="7.140625" style="3" bestFit="1" customWidth="1"/>
    <col min="12549" max="12549" width="10.140625" style="3" bestFit="1" customWidth="1"/>
    <col min="12550" max="12550" width="15.85546875" style="3" bestFit="1" customWidth="1"/>
    <col min="12551" max="12551" width="15.140625" style="3" bestFit="1" customWidth="1"/>
    <col min="12552" max="12552" width="18.28515625" style="3" bestFit="1" customWidth="1"/>
    <col min="12553" max="12553" width="13.28515625" style="3" bestFit="1" customWidth="1"/>
    <col min="12554" max="12554" width="19.28515625" style="3" customWidth="1"/>
    <col min="12555" max="12555" width="15.140625" style="3" customWidth="1"/>
    <col min="12556" max="12556" width="21" style="3" bestFit="1" customWidth="1"/>
    <col min="12557" max="12557" width="17.140625" style="3" bestFit="1" customWidth="1"/>
    <col min="12558" max="12558" width="16.85546875" style="3" bestFit="1" customWidth="1"/>
    <col min="12559" max="12559" width="16.7109375" style="3" bestFit="1" customWidth="1"/>
    <col min="12560" max="12560" width="15.7109375" style="3" bestFit="1" customWidth="1"/>
    <col min="12561" max="12561" width="16.28515625" style="3" bestFit="1" customWidth="1"/>
    <col min="12562" max="12562" width="17.28515625" style="3" customWidth="1"/>
    <col min="12563" max="12563" width="23.42578125" style="3" bestFit="1" customWidth="1"/>
    <col min="12564" max="12564" width="31.85546875" style="3" bestFit="1" customWidth="1"/>
    <col min="12565" max="12565" width="7.85546875" style="3" bestFit="1" customWidth="1"/>
    <col min="12566" max="12566" width="5.7109375" style="3" bestFit="1" customWidth="1"/>
    <col min="12567" max="12567" width="9.140625" style="3" bestFit="1" customWidth="1"/>
    <col min="12568" max="12568" width="13.5703125" style="3" bestFit="1" customWidth="1"/>
    <col min="12569" max="12797" width="9.140625" style="3"/>
    <col min="12798" max="12798" width="4.42578125" style="3" bestFit="1" customWidth="1"/>
    <col min="12799" max="12799" width="18.28515625" style="3" bestFit="1" customWidth="1"/>
    <col min="12800" max="12800" width="19" style="3" bestFit="1" customWidth="1"/>
    <col min="12801" max="12801" width="15.42578125" style="3" bestFit="1" customWidth="1"/>
    <col min="12802" max="12803" width="12.42578125" style="3" bestFit="1" customWidth="1"/>
    <col min="12804" max="12804" width="7.140625" style="3" bestFit="1" customWidth="1"/>
    <col min="12805" max="12805" width="10.140625" style="3" bestFit="1" customWidth="1"/>
    <col min="12806" max="12806" width="15.85546875" style="3" bestFit="1" customWidth="1"/>
    <col min="12807" max="12807" width="15.140625" style="3" bestFit="1" customWidth="1"/>
    <col min="12808" max="12808" width="18.28515625" style="3" bestFit="1" customWidth="1"/>
    <col min="12809" max="12809" width="13.28515625" style="3" bestFit="1" customWidth="1"/>
    <col min="12810" max="12810" width="19.28515625" style="3" customWidth="1"/>
    <col min="12811" max="12811" width="15.140625" style="3" customWidth="1"/>
    <col min="12812" max="12812" width="21" style="3" bestFit="1" customWidth="1"/>
    <col min="12813" max="12813" width="17.140625" style="3" bestFit="1" customWidth="1"/>
    <col min="12814" max="12814" width="16.85546875" style="3" bestFit="1" customWidth="1"/>
    <col min="12815" max="12815" width="16.7109375" style="3" bestFit="1" customWidth="1"/>
    <col min="12816" max="12816" width="15.7109375" style="3" bestFit="1" customWidth="1"/>
    <col min="12817" max="12817" width="16.28515625" style="3" bestFit="1" customWidth="1"/>
    <col min="12818" max="12818" width="17.28515625" style="3" customWidth="1"/>
    <col min="12819" max="12819" width="23.42578125" style="3" bestFit="1" customWidth="1"/>
    <col min="12820" max="12820" width="31.85546875" style="3" bestFit="1" customWidth="1"/>
    <col min="12821" max="12821" width="7.85546875" style="3" bestFit="1" customWidth="1"/>
    <col min="12822" max="12822" width="5.7109375" style="3" bestFit="1" customWidth="1"/>
    <col min="12823" max="12823" width="9.140625" style="3" bestFit="1" customWidth="1"/>
    <col min="12824" max="12824" width="13.5703125" style="3" bestFit="1" customWidth="1"/>
    <col min="12825" max="13053" width="9.140625" style="3"/>
    <col min="13054" max="13054" width="4.42578125" style="3" bestFit="1" customWidth="1"/>
    <col min="13055" max="13055" width="18.28515625" style="3" bestFit="1" customWidth="1"/>
    <col min="13056" max="13056" width="19" style="3" bestFit="1" customWidth="1"/>
    <col min="13057" max="13057" width="15.42578125" style="3" bestFit="1" customWidth="1"/>
    <col min="13058" max="13059" width="12.42578125" style="3" bestFit="1" customWidth="1"/>
    <col min="13060" max="13060" width="7.140625" style="3" bestFit="1" customWidth="1"/>
    <col min="13061" max="13061" width="10.140625" style="3" bestFit="1" customWidth="1"/>
    <col min="13062" max="13062" width="15.85546875" style="3" bestFit="1" customWidth="1"/>
    <col min="13063" max="13063" width="15.140625" style="3" bestFit="1" customWidth="1"/>
    <col min="13064" max="13064" width="18.28515625" style="3" bestFit="1" customWidth="1"/>
    <col min="13065" max="13065" width="13.28515625" style="3" bestFit="1" customWidth="1"/>
    <col min="13066" max="13066" width="19.28515625" style="3" customWidth="1"/>
    <col min="13067" max="13067" width="15.140625" style="3" customWidth="1"/>
    <col min="13068" max="13068" width="21" style="3" bestFit="1" customWidth="1"/>
    <col min="13069" max="13069" width="17.140625" style="3" bestFit="1" customWidth="1"/>
    <col min="13070" max="13070" width="16.85546875" style="3" bestFit="1" customWidth="1"/>
    <col min="13071" max="13071" width="16.7109375" style="3" bestFit="1" customWidth="1"/>
    <col min="13072" max="13072" width="15.7109375" style="3" bestFit="1" customWidth="1"/>
    <col min="13073" max="13073" width="16.28515625" style="3" bestFit="1" customWidth="1"/>
    <col min="13074" max="13074" width="17.28515625" style="3" customWidth="1"/>
    <col min="13075" max="13075" width="23.42578125" style="3" bestFit="1" customWidth="1"/>
    <col min="13076" max="13076" width="31.85546875" style="3" bestFit="1" customWidth="1"/>
    <col min="13077" max="13077" width="7.85546875" style="3" bestFit="1" customWidth="1"/>
    <col min="13078" max="13078" width="5.7109375" style="3" bestFit="1" customWidth="1"/>
    <col min="13079" max="13079" width="9.140625" style="3" bestFit="1" customWidth="1"/>
    <col min="13080" max="13080" width="13.5703125" style="3" bestFit="1" customWidth="1"/>
    <col min="13081" max="13309" width="9.140625" style="3"/>
    <col min="13310" max="13310" width="4.42578125" style="3" bestFit="1" customWidth="1"/>
    <col min="13311" max="13311" width="18.28515625" style="3" bestFit="1" customWidth="1"/>
    <col min="13312" max="13312" width="19" style="3" bestFit="1" customWidth="1"/>
    <col min="13313" max="13313" width="15.42578125" style="3" bestFit="1" customWidth="1"/>
    <col min="13314" max="13315" width="12.42578125" style="3" bestFit="1" customWidth="1"/>
    <col min="13316" max="13316" width="7.140625" style="3" bestFit="1" customWidth="1"/>
    <col min="13317" max="13317" width="10.140625" style="3" bestFit="1" customWidth="1"/>
    <col min="13318" max="13318" width="15.85546875" style="3" bestFit="1" customWidth="1"/>
    <col min="13319" max="13319" width="15.140625" style="3" bestFit="1" customWidth="1"/>
    <col min="13320" max="13320" width="18.28515625" style="3" bestFit="1" customWidth="1"/>
    <col min="13321" max="13321" width="13.28515625" style="3" bestFit="1" customWidth="1"/>
    <col min="13322" max="13322" width="19.28515625" style="3" customWidth="1"/>
    <col min="13323" max="13323" width="15.140625" style="3" customWidth="1"/>
    <col min="13324" max="13324" width="21" style="3" bestFit="1" customWidth="1"/>
    <col min="13325" max="13325" width="17.140625" style="3" bestFit="1" customWidth="1"/>
    <col min="13326" max="13326" width="16.85546875" style="3" bestFit="1" customWidth="1"/>
    <col min="13327" max="13327" width="16.7109375" style="3" bestFit="1" customWidth="1"/>
    <col min="13328" max="13328" width="15.7109375" style="3" bestFit="1" customWidth="1"/>
    <col min="13329" max="13329" width="16.28515625" style="3" bestFit="1" customWidth="1"/>
    <col min="13330" max="13330" width="17.28515625" style="3" customWidth="1"/>
    <col min="13331" max="13331" width="23.42578125" style="3" bestFit="1" customWidth="1"/>
    <col min="13332" max="13332" width="31.85546875" style="3" bestFit="1" customWidth="1"/>
    <col min="13333" max="13333" width="7.85546875" style="3" bestFit="1" customWidth="1"/>
    <col min="13334" max="13334" width="5.7109375" style="3" bestFit="1" customWidth="1"/>
    <col min="13335" max="13335" width="9.140625" style="3" bestFit="1" customWidth="1"/>
    <col min="13336" max="13336" width="13.5703125" style="3" bestFit="1" customWidth="1"/>
    <col min="13337" max="13565" width="9.140625" style="3"/>
    <col min="13566" max="13566" width="4.42578125" style="3" bestFit="1" customWidth="1"/>
    <col min="13567" max="13567" width="18.28515625" style="3" bestFit="1" customWidth="1"/>
    <col min="13568" max="13568" width="19" style="3" bestFit="1" customWidth="1"/>
    <col min="13569" max="13569" width="15.42578125" style="3" bestFit="1" customWidth="1"/>
    <col min="13570" max="13571" width="12.42578125" style="3" bestFit="1" customWidth="1"/>
    <col min="13572" max="13572" width="7.140625" style="3" bestFit="1" customWidth="1"/>
    <col min="13573" max="13573" width="10.140625" style="3" bestFit="1" customWidth="1"/>
    <col min="13574" max="13574" width="15.85546875" style="3" bestFit="1" customWidth="1"/>
    <col min="13575" max="13575" width="15.140625" style="3" bestFit="1" customWidth="1"/>
    <col min="13576" max="13576" width="18.28515625" style="3" bestFit="1" customWidth="1"/>
    <col min="13577" max="13577" width="13.28515625" style="3" bestFit="1" customWidth="1"/>
    <col min="13578" max="13578" width="19.28515625" style="3" customWidth="1"/>
    <col min="13579" max="13579" width="15.140625" style="3" customWidth="1"/>
    <col min="13580" max="13580" width="21" style="3" bestFit="1" customWidth="1"/>
    <col min="13581" max="13581" width="17.140625" style="3" bestFit="1" customWidth="1"/>
    <col min="13582" max="13582" width="16.85546875" style="3" bestFit="1" customWidth="1"/>
    <col min="13583" max="13583" width="16.7109375" style="3" bestFit="1" customWidth="1"/>
    <col min="13584" max="13584" width="15.7109375" style="3" bestFit="1" customWidth="1"/>
    <col min="13585" max="13585" width="16.28515625" style="3" bestFit="1" customWidth="1"/>
    <col min="13586" max="13586" width="17.28515625" style="3" customWidth="1"/>
    <col min="13587" max="13587" width="23.42578125" style="3" bestFit="1" customWidth="1"/>
    <col min="13588" max="13588" width="31.85546875" style="3" bestFit="1" customWidth="1"/>
    <col min="13589" max="13589" width="7.85546875" style="3" bestFit="1" customWidth="1"/>
    <col min="13590" max="13590" width="5.7109375" style="3" bestFit="1" customWidth="1"/>
    <col min="13591" max="13591" width="9.140625" style="3" bestFit="1" customWidth="1"/>
    <col min="13592" max="13592" width="13.5703125" style="3" bestFit="1" customWidth="1"/>
    <col min="13593" max="13821" width="9.140625" style="3"/>
    <col min="13822" max="13822" width="4.42578125" style="3" bestFit="1" customWidth="1"/>
    <col min="13823" max="13823" width="18.28515625" style="3" bestFit="1" customWidth="1"/>
    <col min="13824" max="13824" width="19" style="3" bestFit="1" customWidth="1"/>
    <col min="13825" max="13825" width="15.42578125" style="3" bestFit="1" customWidth="1"/>
    <col min="13826" max="13827" width="12.42578125" style="3" bestFit="1" customWidth="1"/>
    <col min="13828" max="13828" width="7.140625" style="3" bestFit="1" customWidth="1"/>
    <col min="13829" max="13829" width="10.140625" style="3" bestFit="1" customWidth="1"/>
    <col min="13830" max="13830" width="15.85546875" style="3" bestFit="1" customWidth="1"/>
    <col min="13831" max="13831" width="15.140625" style="3" bestFit="1" customWidth="1"/>
    <col min="13832" max="13832" width="18.28515625" style="3" bestFit="1" customWidth="1"/>
    <col min="13833" max="13833" width="13.28515625" style="3" bestFit="1" customWidth="1"/>
    <col min="13834" max="13834" width="19.28515625" style="3" customWidth="1"/>
    <col min="13835" max="13835" width="15.140625" style="3" customWidth="1"/>
    <col min="13836" max="13836" width="21" style="3" bestFit="1" customWidth="1"/>
    <col min="13837" max="13837" width="17.140625" style="3" bestFit="1" customWidth="1"/>
    <col min="13838" max="13838" width="16.85546875" style="3" bestFit="1" customWidth="1"/>
    <col min="13839" max="13839" width="16.7109375" style="3" bestFit="1" customWidth="1"/>
    <col min="13840" max="13840" width="15.7109375" style="3" bestFit="1" customWidth="1"/>
    <col min="13841" max="13841" width="16.28515625" style="3" bestFit="1" customWidth="1"/>
    <col min="13842" max="13842" width="17.28515625" style="3" customWidth="1"/>
    <col min="13843" max="13843" width="23.42578125" style="3" bestFit="1" customWidth="1"/>
    <col min="13844" max="13844" width="31.85546875" style="3" bestFit="1" customWidth="1"/>
    <col min="13845" max="13845" width="7.85546875" style="3" bestFit="1" customWidth="1"/>
    <col min="13846" max="13846" width="5.7109375" style="3" bestFit="1" customWidth="1"/>
    <col min="13847" max="13847" width="9.140625" style="3" bestFit="1" customWidth="1"/>
    <col min="13848" max="13848" width="13.5703125" style="3" bestFit="1" customWidth="1"/>
    <col min="13849" max="14077" width="9.140625" style="3"/>
    <col min="14078" max="14078" width="4.42578125" style="3" bestFit="1" customWidth="1"/>
    <col min="14079" max="14079" width="18.28515625" style="3" bestFit="1" customWidth="1"/>
    <col min="14080" max="14080" width="19" style="3" bestFit="1" customWidth="1"/>
    <col min="14081" max="14081" width="15.42578125" style="3" bestFit="1" customWidth="1"/>
    <col min="14082" max="14083" width="12.42578125" style="3" bestFit="1" customWidth="1"/>
    <col min="14084" max="14084" width="7.140625" style="3" bestFit="1" customWidth="1"/>
    <col min="14085" max="14085" width="10.140625" style="3" bestFit="1" customWidth="1"/>
    <col min="14086" max="14086" width="15.85546875" style="3" bestFit="1" customWidth="1"/>
    <col min="14087" max="14087" width="15.140625" style="3" bestFit="1" customWidth="1"/>
    <col min="14088" max="14088" width="18.28515625" style="3" bestFit="1" customWidth="1"/>
    <col min="14089" max="14089" width="13.28515625" style="3" bestFit="1" customWidth="1"/>
    <col min="14090" max="14090" width="19.28515625" style="3" customWidth="1"/>
    <col min="14091" max="14091" width="15.140625" style="3" customWidth="1"/>
    <col min="14092" max="14092" width="21" style="3" bestFit="1" customWidth="1"/>
    <col min="14093" max="14093" width="17.140625" style="3" bestFit="1" customWidth="1"/>
    <col min="14094" max="14094" width="16.85546875" style="3" bestFit="1" customWidth="1"/>
    <col min="14095" max="14095" width="16.7109375" style="3" bestFit="1" customWidth="1"/>
    <col min="14096" max="14096" width="15.7109375" style="3" bestFit="1" customWidth="1"/>
    <col min="14097" max="14097" width="16.28515625" style="3" bestFit="1" customWidth="1"/>
    <col min="14098" max="14098" width="17.28515625" style="3" customWidth="1"/>
    <col min="14099" max="14099" width="23.42578125" style="3" bestFit="1" customWidth="1"/>
    <col min="14100" max="14100" width="31.85546875" style="3" bestFit="1" customWidth="1"/>
    <col min="14101" max="14101" width="7.85546875" style="3" bestFit="1" customWidth="1"/>
    <col min="14102" max="14102" width="5.7109375" style="3" bestFit="1" customWidth="1"/>
    <col min="14103" max="14103" width="9.140625" style="3" bestFit="1" customWidth="1"/>
    <col min="14104" max="14104" width="13.5703125" style="3" bestFit="1" customWidth="1"/>
    <col min="14105" max="14333" width="9.140625" style="3"/>
    <col min="14334" max="14334" width="4.42578125" style="3" bestFit="1" customWidth="1"/>
    <col min="14335" max="14335" width="18.28515625" style="3" bestFit="1" customWidth="1"/>
    <col min="14336" max="14336" width="19" style="3" bestFit="1" customWidth="1"/>
    <col min="14337" max="14337" width="15.42578125" style="3" bestFit="1" customWidth="1"/>
    <col min="14338" max="14339" width="12.42578125" style="3" bestFit="1" customWidth="1"/>
    <col min="14340" max="14340" width="7.140625" style="3" bestFit="1" customWidth="1"/>
    <col min="14341" max="14341" width="10.140625" style="3" bestFit="1" customWidth="1"/>
    <col min="14342" max="14342" width="15.85546875" style="3" bestFit="1" customWidth="1"/>
    <col min="14343" max="14343" width="15.140625" style="3" bestFit="1" customWidth="1"/>
    <col min="14344" max="14344" width="18.28515625" style="3" bestFit="1" customWidth="1"/>
    <col min="14345" max="14345" width="13.28515625" style="3" bestFit="1" customWidth="1"/>
    <col min="14346" max="14346" width="19.28515625" style="3" customWidth="1"/>
    <col min="14347" max="14347" width="15.140625" style="3" customWidth="1"/>
    <col min="14348" max="14348" width="21" style="3" bestFit="1" customWidth="1"/>
    <col min="14349" max="14349" width="17.140625" style="3" bestFit="1" customWidth="1"/>
    <col min="14350" max="14350" width="16.85546875" style="3" bestFit="1" customWidth="1"/>
    <col min="14351" max="14351" width="16.7109375" style="3" bestFit="1" customWidth="1"/>
    <col min="14352" max="14352" width="15.7109375" style="3" bestFit="1" customWidth="1"/>
    <col min="14353" max="14353" width="16.28515625" style="3" bestFit="1" customWidth="1"/>
    <col min="14354" max="14354" width="17.28515625" style="3" customWidth="1"/>
    <col min="14355" max="14355" width="23.42578125" style="3" bestFit="1" customWidth="1"/>
    <col min="14356" max="14356" width="31.85546875" style="3" bestFit="1" customWidth="1"/>
    <col min="14357" max="14357" width="7.85546875" style="3" bestFit="1" customWidth="1"/>
    <col min="14358" max="14358" width="5.7109375" style="3" bestFit="1" customWidth="1"/>
    <col min="14359" max="14359" width="9.140625" style="3" bestFit="1" customWidth="1"/>
    <col min="14360" max="14360" width="13.5703125" style="3" bestFit="1" customWidth="1"/>
    <col min="14361" max="14589" width="9.140625" style="3"/>
    <col min="14590" max="14590" width="4.42578125" style="3" bestFit="1" customWidth="1"/>
    <col min="14591" max="14591" width="18.28515625" style="3" bestFit="1" customWidth="1"/>
    <col min="14592" max="14592" width="19" style="3" bestFit="1" customWidth="1"/>
    <col min="14593" max="14593" width="15.42578125" style="3" bestFit="1" customWidth="1"/>
    <col min="14594" max="14595" width="12.42578125" style="3" bestFit="1" customWidth="1"/>
    <col min="14596" max="14596" width="7.140625" style="3" bestFit="1" customWidth="1"/>
    <col min="14597" max="14597" width="10.140625" style="3" bestFit="1" customWidth="1"/>
    <col min="14598" max="14598" width="15.85546875" style="3" bestFit="1" customWidth="1"/>
    <col min="14599" max="14599" width="15.140625" style="3" bestFit="1" customWidth="1"/>
    <col min="14600" max="14600" width="18.28515625" style="3" bestFit="1" customWidth="1"/>
    <col min="14601" max="14601" width="13.28515625" style="3" bestFit="1" customWidth="1"/>
    <col min="14602" max="14602" width="19.28515625" style="3" customWidth="1"/>
    <col min="14603" max="14603" width="15.140625" style="3" customWidth="1"/>
    <col min="14604" max="14604" width="21" style="3" bestFit="1" customWidth="1"/>
    <col min="14605" max="14605" width="17.140625" style="3" bestFit="1" customWidth="1"/>
    <col min="14606" max="14606" width="16.85546875" style="3" bestFit="1" customWidth="1"/>
    <col min="14607" max="14607" width="16.7109375" style="3" bestFit="1" customWidth="1"/>
    <col min="14608" max="14608" width="15.7109375" style="3" bestFit="1" customWidth="1"/>
    <col min="14609" max="14609" width="16.28515625" style="3" bestFit="1" customWidth="1"/>
    <col min="14610" max="14610" width="17.28515625" style="3" customWidth="1"/>
    <col min="14611" max="14611" width="23.42578125" style="3" bestFit="1" customWidth="1"/>
    <col min="14612" max="14612" width="31.85546875" style="3" bestFit="1" customWidth="1"/>
    <col min="14613" max="14613" width="7.85546875" style="3" bestFit="1" customWidth="1"/>
    <col min="14614" max="14614" width="5.7109375" style="3" bestFit="1" customWidth="1"/>
    <col min="14615" max="14615" width="9.140625" style="3" bestFit="1" customWidth="1"/>
    <col min="14616" max="14616" width="13.5703125" style="3" bestFit="1" customWidth="1"/>
    <col min="14617" max="14845" width="9.140625" style="3"/>
    <col min="14846" max="14846" width="4.42578125" style="3" bestFit="1" customWidth="1"/>
    <col min="14847" max="14847" width="18.28515625" style="3" bestFit="1" customWidth="1"/>
    <col min="14848" max="14848" width="19" style="3" bestFit="1" customWidth="1"/>
    <col min="14849" max="14849" width="15.42578125" style="3" bestFit="1" customWidth="1"/>
    <col min="14850" max="14851" width="12.42578125" style="3" bestFit="1" customWidth="1"/>
    <col min="14852" max="14852" width="7.140625" style="3" bestFit="1" customWidth="1"/>
    <col min="14853" max="14853" width="10.140625" style="3" bestFit="1" customWidth="1"/>
    <col min="14854" max="14854" width="15.85546875" style="3" bestFit="1" customWidth="1"/>
    <col min="14855" max="14855" width="15.140625" style="3" bestFit="1" customWidth="1"/>
    <col min="14856" max="14856" width="18.28515625" style="3" bestFit="1" customWidth="1"/>
    <col min="14857" max="14857" width="13.28515625" style="3" bestFit="1" customWidth="1"/>
    <col min="14858" max="14858" width="19.28515625" style="3" customWidth="1"/>
    <col min="14859" max="14859" width="15.140625" style="3" customWidth="1"/>
    <col min="14860" max="14860" width="21" style="3" bestFit="1" customWidth="1"/>
    <col min="14861" max="14861" width="17.140625" style="3" bestFit="1" customWidth="1"/>
    <col min="14862" max="14862" width="16.85546875" style="3" bestFit="1" customWidth="1"/>
    <col min="14863" max="14863" width="16.7109375" style="3" bestFit="1" customWidth="1"/>
    <col min="14864" max="14864" width="15.7109375" style="3" bestFit="1" customWidth="1"/>
    <col min="14865" max="14865" width="16.28515625" style="3" bestFit="1" customWidth="1"/>
    <col min="14866" max="14866" width="17.28515625" style="3" customWidth="1"/>
    <col min="14867" max="14867" width="23.42578125" style="3" bestFit="1" customWidth="1"/>
    <col min="14868" max="14868" width="31.85546875" style="3" bestFit="1" customWidth="1"/>
    <col min="14869" max="14869" width="7.85546875" style="3" bestFit="1" customWidth="1"/>
    <col min="14870" max="14870" width="5.7109375" style="3" bestFit="1" customWidth="1"/>
    <col min="14871" max="14871" width="9.140625" style="3" bestFit="1" customWidth="1"/>
    <col min="14872" max="14872" width="13.5703125" style="3" bestFit="1" customWidth="1"/>
    <col min="14873" max="15101" width="9.140625" style="3"/>
    <col min="15102" max="15102" width="4.42578125" style="3" bestFit="1" customWidth="1"/>
    <col min="15103" max="15103" width="18.28515625" style="3" bestFit="1" customWidth="1"/>
    <col min="15104" max="15104" width="19" style="3" bestFit="1" customWidth="1"/>
    <col min="15105" max="15105" width="15.42578125" style="3" bestFit="1" customWidth="1"/>
    <col min="15106" max="15107" width="12.42578125" style="3" bestFit="1" customWidth="1"/>
    <col min="15108" max="15108" width="7.140625" style="3" bestFit="1" customWidth="1"/>
    <col min="15109" max="15109" width="10.140625" style="3" bestFit="1" customWidth="1"/>
    <col min="15110" max="15110" width="15.85546875" style="3" bestFit="1" customWidth="1"/>
    <col min="15111" max="15111" width="15.140625" style="3" bestFit="1" customWidth="1"/>
    <col min="15112" max="15112" width="18.28515625" style="3" bestFit="1" customWidth="1"/>
    <col min="15113" max="15113" width="13.28515625" style="3" bestFit="1" customWidth="1"/>
    <col min="15114" max="15114" width="19.28515625" style="3" customWidth="1"/>
    <col min="15115" max="15115" width="15.140625" style="3" customWidth="1"/>
    <col min="15116" max="15116" width="21" style="3" bestFit="1" customWidth="1"/>
    <col min="15117" max="15117" width="17.140625" style="3" bestFit="1" customWidth="1"/>
    <col min="15118" max="15118" width="16.85546875" style="3" bestFit="1" customWidth="1"/>
    <col min="15119" max="15119" width="16.7109375" style="3" bestFit="1" customWidth="1"/>
    <col min="15120" max="15120" width="15.7109375" style="3" bestFit="1" customWidth="1"/>
    <col min="15121" max="15121" width="16.28515625" style="3" bestFit="1" customWidth="1"/>
    <col min="15122" max="15122" width="17.28515625" style="3" customWidth="1"/>
    <col min="15123" max="15123" width="23.42578125" style="3" bestFit="1" customWidth="1"/>
    <col min="15124" max="15124" width="31.85546875" style="3" bestFit="1" customWidth="1"/>
    <col min="15125" max="15125" width="7.85546875" style="3" bestFit="1" customWidth="1"/>
    <col min="15126" max="15126" width="5.7109375" style="3" bestFit="1" customWidth="1"/>
    <col min="15127" max="15127" width="9.140625" style="3" bestFit="1" customWidth="1"/>
    <col min="15128" max="15128" width="13.5703125" style="3" bestFit="1" customWidth="1"/>
    <col min="15129" max="15357" width="9.140625" style="3"/>
    <col min="15358" max="15358" width="4.42578125" style="3" bestFit="1" customWidth="1"/>
    <col min="15359" max="15359" width="18.28515625" style="3" bestFit="1" customWidth="1"/>
    <col min="15360" max="15360" width="19" style="3" bestFit="1" customWidth="1"/>
    <col min="15361" max="15361" width="15.42578125" style="3" bestFit="1" customWidth="1"/>
    <col min="15362" max="15363" width="12.42578125" style="3" bestFit="1" customWidth="1"/>
    <col min="15364" max="15364" width="7.140625" style="3" bestFit="1" customWidth="1"/>
    <col min="15365" max="15365" width="10.140625" style="3" bestFit="1" customWidth="1"/>
    <col min="15366" max="15366" width="15.85546875" style="3" bestFit="1" customWidth="1"/>
    <col min="15367" max="15367" width="15.140625" style="3" bestFit="1" customWidth="1"/>
    <col min="15368" max="15368" width="18.28515625" style="3" bestFit="1" customWidth="1"/>
    <col min="15369" max="15369" width="13.28515625" style="3" bestFit="1" customWidth="1"/>
    <col min="15370" max="15370" width="19.28515625" style="3" customWidth="1"/>
    <col min="15371" max="15371" width="15.140625" style="3" customWidth="1"/>
    <col min="15372" max="15372" width="21" style="3" bestFit="1" customWidth="1"/>
    <col min="15373" max="15373" width="17.140625" style="3" bestFit="1" customWidth="1"/>
    <col min="15374" max="15374" width="16.85546875" style="3" bestFit="1" customWidth="1"/>
    <col min="15375" max="15375" width="16.7109375" style="3" bestFit="1" customWidth="1"/>
    <col min="15376" max="15376" width="15.7109375" style="3" bestFit="1" customWidth="1"/>
    <col min="15377" max="15377" width="16.28515625" style="3" bestFit="1" customWidth="1"/>
    <col min="15378" max="15378" width="17.28515625" style="3" customWidth="1"/>
    <col min="15379" max="15379" width="23.42578125" style="3" bestFit="1" customWidth="1"/>
    <col min="15380" max="15380" width="31.85546875" style="3" bestFit="1" customWidth="1"/>
    <col min="15381" max="15381" width="7.85546875" style="3" bestFit="1" customWidth="1"/>
    <col min="15382" max="15382" width="5.7109375" style="3" bestFit="1" customWidth="1"/>
    <col min="15383" max="15383" width="9.140625" style="3" bestFit="1" customWidth="1"/>
    <col min="15384" max="15384" width="13.5703125" style="3" bestFit="1" customWidth="1"/>
    <col min="15385" max="15613" width="9.140625" style="3"/>
    <col min="15614" max="15614" width="4.42578125" style="3" bestFit="1" customWidth="1"/>
    <col min="15615" max="15615" width="18.28515625" style="3" bestFit="1" customWidth="1"/>
    <col min="15616" max="15616" width="19" style="3" bestFit="1" customWidth="1"/>
    <col min="15617" max="15617" width="15.42578125" style="3" bestFit="1" customWidth="1"/>
    <col min="15618" max="15619" width="12.42578125" style="3" bestFit="1" customWidth="1"/>
    <col min="15620" max="15620" width="7.140625" style="3" bestFit="1" customWidth="1"/>
    <col min="15621" max="15621" width="10.140625" style="3" bestFit="1" customWidth="1"/>
    <col min="15622" max="15622" width="15.85546875" style="3" bestFit="1" customWidth="1"/>
    <col min="15623" max="15623" width="15.140625" style="3" bestFit="1" customWidth="1"/>
    <col min="15624" max="15624" width="18.28515625" style="3" bestFit="1" customWidth="1"/>
    <col min="15625" max="15625" width="13.28515625" style="3" bestFit="1" customWidth="1"/>
    <col min="15626" max="15626" width="19.28515625" style="3" customWidth="1"/>
    <col min="15627" max="15627" width="15.140625" style="3" customWidth="1"/>
    <col min="15628" max="15628" width="21" style="3" bestFit="1" customWidth="1"/>
    <col min="15629" max="15629" width="17.140625" style="3" bestFit="1" customWidth="1"/>
    <col min="15630" max="15630" width="16.85546875" style="3" bestFit="1" customWidth="1"/>
    <col min="15631" max="15631" width="16.7109375" style="3" bestFit="1" customWidth="1"/>
    <col min="15632" max="15632" width="15.7109375" style="3" bestFit="1" customWidth="1"/>
    <col min="15633" max="15633" width="16.28515625" style="3" bestFit="1" customWidth="1"/>
    <col min="15634" max="15634" width="17.28515625" style="3" customWidth="1"/>
    <col min="15635" max="15635" width="23.42578125" style="3" bestFit="1" customWidth="1"/>
    <col min="15636" max="15636" width="31.85546875" style="3" bestFit="1" customWidth="1"/>
    <col min="15637" max="15637" width="7.85546875" style="3" bestFit="1" customWidth="1"/>
    <col min="15638" max="15638" width="5.7109375" style="3" bestFit="1" customWidth="1"/>
    <col min="15639" max="15639" width="9.140625" style="3" bestFit="1" customWidth="1"/>
    <col min="15640" max="15640" width="13.5703125" style="3" bestFit="1" customWidth="1"/>
    <col min="15641" max="15869" width="9.140625" style="3"/>
    <col min="15870" max="15870" width="4.42578125" style="3" bestFit="1" customWidth="1"/>
    <col min="15871" max="15871" width="18.28515625" style="3" bestFit="1" customWidth="1"/>
    <col min="15872" max="15872" width="19" style="3" bestFit="1" customWidth="1"/>
    <col min="15873" max="15873" width="15.42578125" style="3" bestFit="1" customWidth="1"/>
    <col min="15874" max="15875" width="12.42578125" style="3" bestFit="1" customWidth="1"/>
    <col min="15876" max="15876" width="7.140625" style="3" bestFit="1" customWidth="1"/>
    <col min="15877" max="15877" width="10.140625" style="3" bestFit="1" customWidth="1"/>
    <col min="15878" max="15878" width="15.85546875" style="3" bestFit="1" customWidth="1"/>
    <col min="15879" max="15879" width="15.140625" style="3" bestFit="1" customWidth="1"/>
    <col min="15880" max="15880" width="18.28515625" style="3" bestFit="1" customWidth="1"/>
    <col min="15881" max="15881" width="13.28515625" style="3" bestFit="1" customWidth="1"/>
    <col min="15882" max="15882" width="19.28515625" style="3" customWidth="1"/>
    <col min="15883" max="15883" width="15.140625" style="3" customWidth="1"/>
    <col min="15884" max="15884" width="21" style="3" bestFit="1" customWidth="1"/>
    <col min="15885" max="15885" width="17.140625" style="3" bestFit="1" customWidth="1"/>
    <col min="15886" max="15886" width="16.85546875" style="3" bestFit="1" customWidth="1"/>
    <col min="15887" max="15887" width="16.7109375" style="3" bestFit="1" customWidth="1"/>
    <col min="15888" max="15888" width="15.7109375" style="3" bestFit="1" customWidth="1"/>
    <col min="15889" max="15889" width="16.28515625" style="3" bestFit="1" customWidth="1"/>
    <col min="15890" max="15890" width="17.28515625" style="3" customWidth="1"/>
    <col min="15891" max="15891" width="23.42578125" style="3" bestFit="1" customWidth="1"/>
    <col min="15892" max="15892" width="31.85546875" style="3" bestFit="1" customWidth="1"/>
    <col min="15893" max="15893" width="7.85546875" style="3" bestFit="1" customWidth="1"/>
    <col min="15894" max="15894" width="5.7109375" style="3" bestFit="1" customWidth="1"/>
    <col min="15895" max="15895" width="9.140625" style="3" bestFit="1" customWidth="1"/>
    <col min="15896" max="15896" width="13.5703125" style="3" bestFit="1" customWidth="1"/>
    <col min="15897" max="16125" width="9.140625" style="3"/>
    <col min="16126" max="16126" width="4.42578125" style="3" bestFit="1" customWidth="1"/>
    <col min="16127" max="16127" width="18.28515625" style="3" bestFit="1" customWidth="1"/>
    <col min="16128" max="16128" width="19" style="3" bestFit="1" customWidth="1"/>
    <col min="16129" max="16129" width="15.42578125" style="3" bestFit="1" customWidth="1"/>
    <col min="16130" max="16131" width="12.42578125" style="3" bestFit="1" customWidth="1"/>
    <col min="16132" max="16132" width="7.140625" style="3" bestFit="1" customWidth="1"/>
    <col min="16133" max="16133" width="10.140625" style="3" bestFit="1" customWidth="1"/>
    <col min="16134" max="16134" width="15.85546875" style="3" bestFit="1" customWidth="1"/>
    <col min="16135" max="16135" width="15.140625" style="3" bestFit="1" customWidth="1"/>
    <col min="16136" max="16136" width="18.28515625" style="3" bestFit="1" customWidth="1"/>
    <col min="16137" max="16137" width="13.28515625" style="3" bestFit="1" customWidth="1"/>
    <col min="16138" max="16138" width="19.28515625" style="3" customWidth="1"/>
    <col min="16139" max="16139" width="15.140625" style="3" customWidth="1"/>
    <col min="16140" max="16140" width="21" style="3" bestFit="1" customWidth="1"/>
    <col min="16141" max="16141" width="17.140625" style="3" bestFit="1" customWidth="1"/>
    <col min="16142" max="16142" width="16.85546875" style="3" bestFit="1" customWidth="1"/>
    <col min="16143" max="16143" width="16.7109375" style="3" bestFit="1" customWidth="1"/>
    <col min="16144" max="16144" width="15.7109375" style="3" bestFit="1" customWidth="1"/>
    <col min="16145" max="16145" width="16.28515625" style="3" bestFit="1" customWidth="1"/>
    <col min="16146" max="16146" width="17.28515625" style="3" customWidth="1"/>
    <col min="16147" max="16147" width="23.42578125" style="3" bestFit="1" customWidth="1"/>
    <col min="16148" max="16148" width="31.85546875" style="3" bestFit="1" customWidth="1"/>
    <col min="16149" max="16149" width="7.85546875" style="3" bestFit="1" customWidth="1"/>
    <col min="16150" max="16150" width="5.7109375" style="3" bestFit="1" customWidth="1"/>
    <col min="16151" max="16151" width="9.140625" style="3" bestFit="1" customWidth="1"/>
    <col min="16152" max="16152" width="13.5703125" style="3" bestFit="1" customWidth="1"/>
    <col min="16153" max="16384" width="9.140625" style="3"/>
  </cols>
  <sheetData>
    <row r="5" spans="1:34" ht="18.75" customHeight="1" x14ac:dyDescent="0.25">
      <c r="A5" s="23"/>
      <c r="S5" s="24"/>
      <c r="W5" s="26" t="s">
        <v>0</v>
      </c>
      <c r="X5" s="26"/>
      <c r="Y5" s="26"/>
    </row>
    <row r="6" spans="1:34" ht="18.75" customHeight="1" x14ac:dyDescent="0.25">
      <c r="S6" s="24"/>
      <c r="W6" s="26" t="s">
        <v>1</v>
      </c>
      <c r="X6" s="26"/>
      <c r="Y6" s="26"/>
    </row>
    <row r="7" spans="1:34" ht="18.75" customHeight="1" x14ac:dyDescent="0.25">
      <c r="S7" s="24"/>
      <c r="W7" s="26" t="s">
        <v>2</v>
      </c>
      <c r="X7" s="26"/>
      <c r="Y7" s="26"/>
    </row>
    <row r="8" spans="1:34" ht="16.5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34" x14ac:dyDescent="0.25">
      <c r="S9" s="3"/>
      <c r="W9" s="25"/>
      <c r="X9" s="27"/>
    </row>
    <row r="10" spans="1:34" ht="15.75" x14ac:dyDescent="0.25">
      <c r="A10" s="15" t="s">
        <v>127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7"/>
    </row>
    <row r="11" spans="1:34" ht="15.75" x14ac:dyDescent="0.25">
      <c r="A11" s="15" t="s">
        <v>39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7"/>
    </row>
    <row r="12" spans="1:34" ht="15.7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8"/>
      <c r="W12" s="28"/>
      <c r="X12" s="27"/>
    </row>
    <row r="13" spans="1:34" ht="15.75" x14ac:dyDescent="0.25">
      <c r="A13" s="17" t="s">
        <v>128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7"/>
    </row>
    <row r="14" spans="1:34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9"/>
      <c r="W14" s="29"/>
      <c r="X14" s="27"/>
    </row>
    <row r="15" spans="1:34" s="4" customFormat="1" ht="16.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30"/>
      <c r="X15" s="25"/>
      <c r="Y15" s="25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38.25" customHeight="1" x14ac:dyDescent="0.25">
      <c r="A16" s="14" t="s">
        <v>4</v>
      </c>
      <c r="B16" s="14" t="s">
        <v>5</v>
      </c>
      <c r="C16" s="14" t="s">
        <v>6</v>
      </c>
      <c r="D16" s="31" t="s">
        <v>7</v>
      </c>
      <c r="E16" s="31" t="s">
        <v>8</v>
      </c>
      <c r="F16" s="32" t="s">
        <v>9</v>
      </c>
      <c r="G16" s="33"/>
      <c r="H16" s="33"/>
      <c r="I16" s="33"/>
      <c r="J16" s="34"/>
      <c r="K16" s="35" t="s">
        <v>10</v>
      </c>
      <c r="L16" s="32" t="s">
        <v>11</v>
      </c>
      <c r="M16" s="34"/>
      <c r="N16" s="14" t="s">
        <v>12</v>
      </c>
      <c r="O16" s="19" t="s">
        <v>13</v>
      </c>
      <c r="P16" s="36" t="s">
        <v>14</v>
      </c>
      <c r="Q16" s="37"/>
      <c r="R16" s="37"/>
      <c r="S16" s="37"/>
      <c r="T16" s="37"/>
      <c r="U16" s="37"/>
      <c r="V16" s="37"/>
      <c r="W16" s="37"/>
      <c r="X16" s="37"/>
      <c r="Y16" s="38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51" customHeight="1" x14ac:dyDescent="0.25">
      <c r="A17" s="14"/>
      <c r="B17" s="14"/>
      <c r="C17" s="14"/>
      <c r="D17" s="31"/>
      <c r="E17" s="31"/>
      <c r="F17" s="39"/>
      <c r="G17" s="40"/>
      <c r="H17" s="40"/>
      <c r="I17" s="40"/>
      <c r="J17" s="41"/>
      <c r="K17" s="42"/>
      <c r="L17" s="39"/>
      <c r="M17" s="41"/>
      <c r="N17" s="14"/>
      <c r="O17" s="20"/>
      <c r="P17" s="14" t="s">
        <v>129</v>
      </c>
      <c r="Q17" s="14"/>
      <c r="R17" s="14" t="s">
        <v>130</v>
      </c>
      <c r="S17" s="14"/>
      <c r="T17" s="14" t="s">
        <v>131</v>
      </c>
      <c r="U17" s="14"/>
      <c r="V17" s="14" t="s">
        <v>132</v>
      </c>
      <c r="W17" s="14"/>
      <c r="X17" s="43" t="s">
        <v>133</v>
      </c>
      <c r="Y17" s="4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37.25" customHeight="1" x14ac:dyDescent="0.25">
      <c r="A18" s="14"/>
      <c r="B18" s="14"/>
      <c r="C18" s="14"/>
      <c r="D18" s="31"/>
      <c r="E18" s="31"/>
      <c r="F18" s="44" t="s">
        <v>15</v>
      </c>
      <c r="G18" s="44" t="s">
        <v>16</v>
      </c>
      <c r="H18" s="44" t="s">
        <v>17</v>
      </c>
      <c r="I18" s="45" t="s">
        <v>18</v>
      </c>
      <c r="J18" s="44" t="s">
        <v>19</v>
      </c>
      <c r="K18" s="46"/>
      <c r="L18" s="47" t="s">
        <v>20</v>
      </c>
      <c r="M18" s="47" t="s">
        <v>21</v>
      </c>
      <c r="N18" s="14"/>
      <c r="O18" s="21"/>
      <c r="P18" s="48" t="s">
        <v>22</v>
      </c>
      <c r="Q18" s="48" t="s">
        <v>23</v>
      </c>
      <c r="R18" s="48" t="s">
        <v>22</v>
      </c>
      <c r="S18" s="48" t="s">
        <v>23</v>
      </c>
      <c r="T18" s="48" t="s">
        <v>22</v>
      </c>
      <c r="U18" s="48" t="s">
        <v>23</v>
      </c>
      <c r="V18" s="49" t="s">
        <v>22</v>
      </c>
      <c r="W18" s="49" t="s">
        <v>23</v>
      </c>
      <c r="X18" s="49" t="s">
        <v>22</v>
      </c>
      <c r="Y18" s="49" t="s">
        <v>23</v>
      </c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5" customHeight="1" x14ac:dyDescent="0.25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  <c r="O19" s="13">
        <v>15</v>
      </c>
      <c r="P19" s="50" t="s">
        <v>24</v>
      </c>
      <c r="Q19" s="50" t="s">
        <v>25</v>
      </c>
      <c r="R19" s="50" t="s">
        <v>26</v>
      </c>
      <c r="S19" s="50" t="s">
        <v>27</v>
      </c>
      <c r="T19" s="50" t="s">
        <v>24</v>
      </c>
      <c r="U19" s="50" t="s">
        <v>25</v>
      </c>
      <c r="V19" s="51" t="s">
        <v>26</v>
      </c>
      <c r="W19" s="51" t="s">
        <v>27</v>
      </c>
      <c r="X19" s="51" t="s">
        <v>28</v>
      </c>
      <c r="Y19" s="51" t="s">
        <v>29</v>
      </c>
      <c r="Z19" s="3"/>
      <c r="AA19" s="3"/>
      <c r="AB19" s="3"/>
      <c r="AC19" s="3"/>
      <c r="AD19" s="3"/>
      <c r="AE19" s="3"/>
      <c r="AF19" s="3"/>
      <c r="AG19" s="3"/>
      <c r="AH19" s="3"/>
    </row>
    <row r="20" spans="1:34" s="10" customFormat="1" ht="15.75" x14ac:dyDescent="0.25">
      <c r="A20" s="5" t="s">
        <v>40</v>
      </c>
      <c r="B20" s="6" t="s">
        <v>41</v>
      </c>
      <c r="C20" s="7" t="s">
        <v>31</v>
      </c>
      <c r="D20" s="52">
        <f>D21+D22+D23+D24+D25+D26</f>
        <v>2009.2370430902097</v>
      </c>
      <c r="E20" s="53" t="s">
        <v>32</v>
      </c>
      <c r="F20" s="52">
        <f t="shared" ref="F20:M20" si="0">F21+F22+F23+F24+F25+F26</f>
        <v>2009.2370430902097</v>
      </c>
      <c r="G20" s="52">
        <f t="shared" si="0"/>
        <v>0</v>
      </c>
      <c r="H20" s="52">
        <f t="shared" si="0"/>
        <v>0</v>
      </c>
      <c r="I20" s="52">
        <f t="shared" si="0"/>
        <v>2009.2370430902097</v>
      </c>
      <c r="J20" s="52">
        <f t="shared" si="0"/>
        <v>0</v>
      </c>
      <c r="K20" s="52">
        <f t="shared" si="0"/>
        <v>1674.3642025751751</v>
      </c>
      <c r="L20" s="54" t="s">
        <v>32</v>
      </c>
      <c r="M20" s="52">
        <f t="shared" si="0"/>
        <v>1674.3642025751751</v>
      </c>
      <c r="N20" s="55" t="s">
        <v>32</v>
      </c>
      <c r="O20" s="55" t="s">
        <v>32</v>
      </c>
      <c r="P20" s="55">
        <f>SUM(P21:P26)</f>
        <v>740.60899999999992</v>
      </c>
      <c r="Q20" s="55">
        <f t="shared" ref="Q20:Y20" si="1">SUM(Q21:Q26)</f>
        <v>0</v>
      </c>
      <c r="R20" s="55">
        <f t="shared" si="1"/>
        <v>82.22999999999999</v>
      </c>
      <c r="S20" s="55">
        <f t="shared" si="1"/>
        <v>0</v>
      </c>
      <c r="T20" s="55">
        <f t="shared" si="1"/>
        <v>0</v>
      </c>
      <c r="U20" s="55">
        <f t="shared" si="1"/>
        <v>0</v>
      </c>
      <c r="V20" s="55">
        <f t="shared" si="1"/>
        <v>871</v>
      </c>
      <c r="W20" s="55">
        <f t="shared" si="1"/>
        <v>0</v>
      </c>
      <c r="X20" s="55">
        <f t="shared" si="1"/>
        <v>56</v>
      </c>
      <c r="Y20" s="55">
        <f t="shared" si="1"/>
        <v>0</v>
      </c>
    </row>
    <row r="21" spans="1:34" s="10" customFormat="1" ht="15.75" x14ac:dyDescent="0.25">
      <c r="A21" s="5" t="s">
        <v>42</v>
      </c>
      <c r="B21" s="6" t="s">
        <v>43</v>
      </c>
      <c r="C21" s="7" t="s">
        <v>31</v>
      </c>
      <c r="D21" s="52">
        <f>D28</f>
        <v>622.60611633183737</v>
      </c>
      <c r="E21" s="53" t="s">
        <v>32</v>
      </c>
      <c r="F21" s="52">
        <f t="shared" ref="F21:M21" si="2">F28</f>
        <v>622.60611633183737</v>
      </c>
      <c r="G21" s="52">
        <f t="shared" si="2"/>
        <v>0</v>
      </c>
      <c r="H21" s="52">
        <f t="shared" si="2"/>
        <v>0</v>
      </c>
      <c r="I21" s="52">
        <f t="shared" si="2"/>
        <v>622.60611633183737</v>
      </c>
      <c r="J21" s="52">
        <f t="shared" si="2"/>
        <v>0</v>
      </c>
      <c r="K21" s="52">
        <f t="shared" si="2"/>
        <v>518.8384302765312</v>
      </c>
      <c r="L21" s="54" t="s">
        <v>32</v>
      </c>
      <c r="M21" s="52">
        <f t="shared" si="2"/>
        <v>518.8384302765312</v>
      </c>
      <c r="N21" s="54" t="s">
        <v>32</v>
      </c>
      <c r="O21" s="54" t="s">
        <v>32</v>
      </c>
      <c r="P21" s="55">
        <f t="shared" ref="P21:Y21" si="3">P28</f>
        <v>524.09999999999991</v>
      </c>
      <c r="Q21" s="55">
        <f t="shared" si="3"/>
        <v>0</v>
      </c>
      <c r="R21" s="55">
        <f t="shared" si="3"/>
        <v>8</v>
      </c>
      <c r="S21" s="55">
        <f t="shared" si="3"/>
        <v>0</v>
      </c>
      <c r="T21" s="55">
        <f t="shared" si="3"/>
        <v>0</v>
      </c>
      <c r="U21" s="55">
        <f t="shared" si="3"/>
        <v>0</v>
      </c>
      <c r="V21" s="55">
        <f t="shared" si="3"/>
        <v>0</v>
      </c>
      <c r="W21" s="55">
        <f t="shared" si="3"/>
        <v>0</v>
      </c>
      <c r="X21" s="55">
        <f t="shared" si="3"/>
        <v>0</v>
      </c>
      <c r="Y21" s="55">
        <f t="shared" si="3"/>
        <v>0</v>
      </c>
    </row>
    <row r="22" spans="1:34" s="10" customFormat="1" ht="31.5" x14ac:dyDescent="0.25">
      <c r="A22" s="5" t="s">
        <v>44</v>
      </c>
      <c r="B22" s="6" t="s">
        <v>45</v>
      </c>
      <c r="C22" s="7" t="s">
        <v>31</v>
      </c>
      <c r="D22" s="52">
        <f>D61+D77</f>
        <v>832.4749989340944</v>
      </c>
      <c r="E22" s="53" t="s">
        <v>32</v>
      </c>
      <c r="F22" s="52">
        <f t="shared" ref="F22:M22" si="4">F61+F77</f>
        <v>832.4749989340944</v>
      </c>
      <c r="G22" s="52">
        <f t="shared" si="4"/>
        <v>0</v>
      </c>
      <c r="H22" s="52">
        <f t="shared" si="4"/>
        <v>0</v>
      </c>
      <c r="I22" s="52">
        <f t="shared" si="4"/>
        <v>832.4749989340944</v>
      </c>
      <c r="J22" s="52">
        <f t="shared" si="4"/>
        <v>0</v>
      </c>
      <c r="K22" s="52">
        <f t="shared" si="4"/>
        <v>693.72916577841238</v>
      </c>
      <c r="L22" s="54" t="s">
        <v>32</v>
      </c>
      <c r="M22" s="52">
        <f t="shared" si="4"/>
        <v>693.72916577841238</v>
      </c>
      <c r="N22" s="55" t="s">
        <v>32</v>
      </c>
      <c r="O22" s="55" t="s">
        <v>32</v>
      </c>
      <c r="P22" s="55">
        <f t="shared" ref="P22:Y22" si="5">P61+P77</f>
        <v>170.15799999999999</v>
      </c>
      <c r="Q22" s="55">
        <f t="shared" si="5"/>
        <v>0</v>
      </c>
      <c r="R22" s="55">
        <f t="shared" si="5"/>
        <v>51.5</v>
      </c>
      <c r="S22" s="55">
        <f t="shared" si="5"/>
        <v>0</v>
      </c>
      <c r="T22" s="55">
        <f t="shared" si="5"/>
        <v>0</v>
      </c>
      <c r="U22" s="55">
        <f t="shared" si="5"/>
        <v>0</v>
      </c>
      <c r="V22" s="55">
        <f t="shared" si="5"/>
        <v>809</v>
      </c>
      <c r="W22" s="55">
        <f t="shared" si="5"/>
        <v>0</v>
      </c>
      <c r="X22" s="55">
        <f t="shared" si="5"/>
        <v>0</v>
      </c>
      <c r="Y22" s="55">
        <f t="shared" si="5"/>
        <v>0</v>
      </c>
    </row>
    <row r="23" spans="1:34" s="10" customFormat="1" ht="47.25" x14ac:dyDescent="0.25">
      <c r="A23" s="5" t="s">
        <v>46</v>
      </c>
      <c r="B23" s="6" t="s">
        <v>47</v>
      </c>
      <c r="C23" s="7" t="s">
        <v>31</v>
      </c>
      <c r="D23" s="53">
        <v>0</v>
      </c>
      <c r="E23" s="53" t="s">
        <v>32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 t="s">
        <v>32</v>
      </c>
      <c r="M23" s="53">
        <v>0</v>
      </c>
      <c r="N23" s="54" t="s">
        <v>32</v>
      </c>
      <c r="O23" s="54" t="s">
        <v>32</v>
      </c>
      <c r="P23" s="54" t="s">
        <v>32</v>
      </c>
      <c r="Q23" s="54" t="s">
        <v>32</v>
      </c>
      <c r="R23" s="54" t="s">
        <v>32</v>
      </c>
      <c r="S23" s="54" t="s">
        <v>32</v>
      </c>
      <c r="T23" s="54" t="s">
        <v>32</v>
      </c>
      <c r="U23" s="54" t="s">
        <v>32</v>
      </c>
      <c r="V23" s="54" t="s">
        <v>32</v>
      </c>
      <c r="W23" s="54" t="s">
        <v>32</v>
      </c>
      <c r="X23" s="54" t="s">
        <v>32</v>
      </c>
      <c r="Y23" s="54" t="s">
        <v>32</v>
      </c>
    </row>
    <row r="24" spans="1:34" s="10" customFormat="1" ht="31.5" x14ac:dyDescent="0.25">
      <c r="A24" s="5" t="s">
        <v>48</v>
      </c>
      <c r="B24" s="6" t="s">
        <v>49</v>
      </c>
      <c r="C24" s="7" t="s">
        <v>31</v>
      </c>
      <c r="D24" s="52">
        <f>D278</f>
        <v>369.42950302621739</v>
      </c>
      <c r="E24" s="53" t="s">
        <v>32</v>
      </c>
      <c r="F24" s="52">
        <f t="shared" ref="F24:M24" si="6">F278</f>
        <v>369.42950302621739</v>
      </c>
      <c r="G24" s="52">
        <f t="shared" si="6"/>
        <v>0</v>
      </c>
      <c r="H24" s="52">
        <f t="shared" si="6"/>
        <v>0</v>
      </c>
      <c r="I24" s="52">
        <f t="shared" si="6"/>
        <v>369.42950302621739</v>
      </c>
      <c r="J24" s="52">
        <f t="shared" si="6"/>
        <v>0</v>
      </c>
      <c r="K24" s="52">
        <f t="shared" si="6"/>
        <v>307.85791918851447</v>
      </c>
      <c r="L24" s="54" t="s">
        <v>32</v>
      </c>
      <c r="M24" s="52">
        <f t="shared" si="6"/>
        <v>307.85791918851447</v>
      </c>
      <c r="N24" s="55" t="s">
        <v>32</v>
      </c>
      <c r="O24" s="55" t="s">
        <v>32</v>
      </c>
      <c r="P24" s="55">
        <f t="shared" ref="P24:Y24" si="7">P278</f>
        <v>46.350999999999999</v>
      </c>
      <c r="Q24" s="55">
        <f t="shared" si="7"/>
        <v>0</v>
      </c>
      <c r="R24" s="55">
        <f t="shared" si="7"/>
        <v>22.729999999999997</v>
      </c>
      <c r="S24" s="55">
        <f t="shared" si="7"/>
        <v>0</v>
      </c>
      <c r="T24" s="55">
        <f t="shared" si="7"/>
        <v>0</v>
      </c>
      <c r="U24" s="55">
        <f t="shared" si="7"/>
        <v>0</v>
      </c>
      <c r="V24" s="55">
        <f t="shared" si="7"/>
        <v>0</v>
      </c>
      <c r="W24" s="55">
        <f t="shared" si="7"/>
        <v>0</v>
      </c>
      <c r="X24" s="55">
        <f t="shared" si="7"/>
        <v>0</v>
      </c>
      <c r="Y24" s="55">
        <f t="shared" si="7"/>
        <v>0</v>
      </c>
    </row>
    <row r="25" spans="1:34" s="10" customFormat="1" ht="31.5" x14ac:dyDescent="0.25">
      <c r="A25" s="5" t="s">
        <v>50</v>
      </c>
      <c r="B25" s="6" t="s">
        <v>51</v>
      </c>
      <c r="C25" s="7" t="s">
        <v>31</v>
      </c>
      <c r="D25" s="53">
        <v>0</v>
      </c>
      <c r="E25" s="53" t="s">
        <v>32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 t="s">
        <v>32</v>
      </c>
      <c r="M25" s="53">
        <v>0</v>
      </c>
      <c r="N25" s="54" t="s">
        <v>32</v>
      </c>
      <c r="O25" s="54" t="s">
        <v>32</v>
      </c>
      <c r="P25" s="54" t="s">
        <v>32</v>
      </c>
      <c r="Q25" s="54" t="s">
        <v>32</v>
      </c>
      <c r="R25" s="54" t="s">
        <v>32</v>
      </c>
      <c r="S25" s="54" t="s">
        <v>32</v>
      </c>
      <c r="T25" s="54" t="s">
        <v>32</v>
      </c>
      <c r="U25" s="54" t="s">
        <v>32</v>
      </c>
      <c r="V25" s="54" t="s">
        <v>32</v>
      </c>
      <c r="W25" s="54" t="s">
        <v>32</v>
      </c>
      <c r="X25" s="54" t="s">
        <v>32</v>
      </c>
      <c r="Y25" s="54" t="s">
        <v>32</v>
      </c>
    </row>
    <row r="26" spans="1:34" s="10" customFormat="1" ht="15.75" x14ac:dyDescent="0.25">
      <c r="A26" s="5" t="s">
        <v>52</v>
      </c>
      <c r="B26" s="6" t="s">
        <v>53</v>
      </c>
      <c r="C26" s="7" t="s">
        <v>31</v>
      </c>
      <c r="D26" s="52">
        <f>D352</f>
        <v>184.72642479806058</v>
      </c>
      <c r="E26" s="53" t="s">
        <v>32</v>
      </c>
      <c r="F26" s="52">
        <f t="shared" ref="F26:M26" si="8">F352</f>
        <v>184.72642479806058</v>
      </c>
      <c r="G26" s="52">
        <f t="shared" si="8"/>
        <v>0</v>
      </c>
      <c r="H26" s="52">
        <f t="shared" si="8"/>
        <v>0</v>
      </c>
      <c r="I26" s="52">
        <f t="shared" si="8"/>
        <v>184.72642479806058</v>
      </c>
      <c r="J26" s="52">
        <f t="shared" si="8"/>
        <v>0</v>
      </c>
      <c r="K26" s="52">
        <f t="shared" si="8"/>
        <v>153.93868733171712</v>
      </c>
      <c r="L26" s="54" t="s">
        <v>32</v>
      </c>
      <c r="M26" s="52">
        <f t="shared" si="8"/>
        <v>153.93868733171712</v>
      </c>
      <c r="N26" s="55" t="s">
        <v>32</v>
      </c>
      <c r="O26" s="55" t="s">
        <v>32</v>
      </c>
      <c r="P26" s="55">
        <f t="shared" ref="P26:Y26" si="9">P352</f>
        <v>0</v>
      </c>
      <c r="Q26" s="55">
        <f t="shared" si="9"/>
        <v>0</v>
      </c>
      <c r="R26" s="55">
        <f t="shared" si="9"/>
        <v>0</v>
      </c>
      <c r="S26" s="55">
        <f t="shared" si="9"/>
        <v>0</v>
      </c>
      <c r="T26" s="55">
        <f t="shared" si="9"/>
        <v>0</v>
      </c>
      <c r="U26" s="55">
        <f t="shared" si="9"/>
        <v>0</v>
      </c>
      <c r="V26" s="55">
        <f t="shared" si="9"/>
        <v>62</v>
      </c>
      <c r="W26" s="55">
        <f t="shared" si="9"/>
        <v>0</v>
      </c>
      <c r="X26" s="55">
        <f t="shared" si="9"/>
        <v>56</v>
      </c>
      <c r="Y26" s="55">
        <f t="shared" si="9"/>
        <v>0</v>
      </c>
    </row>
    <row r="27" spans="1:34" s="10" customFormat="1" ht="15.75" x14ac:dyDescent="0.25">
      <c r="A27" s="5" t="s">
        <v>30</v>
      </c>
      <c r="B27" s="6" t="s">
        <v>134</v>
      </c>
      <c r="C27" s="7" t="s">
        <v>31</v>
      </c>
      <c r="D27" s="53" t="s">
        <v>32</v>
      </c>
      <c r="E27" s="53" t="s">
        <v>32</v>
      </c>
      <c r="F27" s="53" t="s">
        <v>32</v>
      </c>
      <c r="G27" s="53" t="s">
        <v>32</v>
      </c>
      <c r="H27" s="53" t="s">
        <v>32</v>
      </c>
      <c r="I27" s="53" t="s">
        <v>32</v>
      </c>
      <c r="J27" s="53" t="s">
        <v>32</v>
      </c>
      <c r="K27" s="53" t="s">
        <v>32</v>
      </c>
      <c r="L27" s="54" t="s">
        <v>32</v>
      </c>
      <c r="M27" s="53" t="s">
        <v>32</v>
      </c>
      <c r="N27" s="54" t="s">
        <v>32</v>
      </c>
      <c r="O27" s="54" t="s">
        <v>32</v>
      </c>
      <c r="P27" s="54" t="s">
        <v>32</v>
      </c>
      <c r="Q27" s="54" t="s">
        <v>32</v>
      </c>
      <c r="R27" s="54" t="s">
        <v>32</v>
      </c>
      <c r="S27" s="54" t="s">
        <v>32</v>
      </c>
      <c r="T27" s="54" t="s">
        <v>32</v>
      </c>
      <c r="U27" s="54" t="s">
        <v>32</v>
      </c>
      <c r="V27" s="54" t="s">
        <v>32</v>
      </c>
      <c r="W27" s="54" t="s">
        <v>32</v>
      </c>
      <c r="X27" s="54" t="s">
        <v>32</v>
      </c>
      <c r="Y27" s="54" t="s">
        <v>32</v>
      </c>
    </row>
    <row r="28" spans="1:34" s="10" customFormat="1" ht="15.75" x14ac:dyDescent="0.25">
      <c r="A28" s="5" t="s">
        <v>54</v>
      </c>
      <c r="B28" s="6" t="s">
        <v>55</v>
      </c>
      <c r="C28" s="7" t="s">
        <v>31</v>
      </c>
      <c r="D28" s="52">
        <f>D29</f>
        <v>622.60611633183737</v>
      </c>
      <c r="E28" s="53" t="s">
        <v>32</v>
      </c>
      <c r="F28" s="52">
        <f t="shared" ref="F28:M28" si="10">F29</f>
        <v>622.60611633183737</v>
      </c>
      <c r="G28" s="52">
        <f t="shared" si="10"/>
        <v>0</v>
      </c>
      <c r="H28" s="52">
        <f t="shared" si="10"/>
        <v>0</v>
      </c>
      <c r="I28" s="52">
        <f t="shared" si="10"/>
        <v>622.60611633183737</v>
      </c>
      <c r="J28" s="52">
        <f t="shared" si="10"/>
        <v>0</v>
      </c>
      <c r="K28" s="52">
        <f t="shared" si="10"/>
        <v>518.8384302765312</v>
      </c>
      <c r="L28" s="54" t="s">
        <v>32</v>
      </c>
      <c r="M28" s="52">
        <f t="shared" si="10"/>
        <v>518.8384302765312</v>
      </c>
      <c r="N28" s="55" t="s">
        <v>32</v>
      </c>
      <c r="O28" s="55" t="s">
        <v>32</v>
      </c>
      <c r="P28" s="55">
        <f t="shared" ref="P28" si="11">P29</f>
        <v>524.09999999999991</v>
      </c>
      <c r="Q28" s="55">
        <f t="shared" ref="Q28" si="12">Q29</f>
        <v>0</v>
      </c>
      <c r="R28" s="55">
        <f t="shared" ref="R28" si="13">R29</f>
        <v>8</v>
      </c>
      <c r="S28" s="55">
        <f t="shared" ref="S28" si="14">S29</f>
        <v>0</v>
      </c>
      <c r="T28" s="55">
        <f t="shared" ref="T28" si="15">T29</f>
        <v>0</v>
      </c>
      <c r="U28" s="55">
        <f t="shared" ref="U28" si="16">U29</f>
        <v>0</v>
      </c>
      <c r="V28" s="55">
        <f t="shared" ref="V28" si="17">V29</f>
        <v>0</v>
      </c>
      <c r="W28" s="55">
        <f t="shared" ref="W28" si="18">W29</f>
        <v>0</v>
      </c>
      <c r="X28" s="55">
        <f t="shared" ref="X28" si="19">X29</f>
        <v>0</v>
      </c>
      <c r="Y28" s="55">
        <f t="shared" ref="Y28" si="20">Y29</f>
        <v>0</v>
      </c>
    </row>
    <row r="29" spans="1:34" s="10" customFormat="1" ht="31.5" x14ac:dyDescent="0.25">
      <c r="A29" s="5" t="s">
        <v>56</v>
      </c>
      <c r="B29" s="6" t="s">
        <v>57</v>
      </c>
      <c r="C29" s="7" t="s">
        <v>31</v>
      </c>
      <c r="D29" s="52">
        <f>D30+D31+D43</f>
        <v>622.60611633183737</v>
      </c>
      <c r="E29" s="53" t="s">
        <v>32</v>
      </c>
      <c r="F29" s="52">
        <f t="shared" ref="F29:K29" si="21">F30+F31+F43</f>
        <v>622.60611633183737</v>
      </c>
      <c r="G29" s="52">
        <f t="shared" si="21"/>
        <v>0</v>
      </c>
      <c r="H29" s="52">
        <f t="shared" si="21"/>
        <v>0</v>
      </c>
      <c r="I29" s="52">
        <f t="shared" si="21"/>
        <v>622.60611633183737</v>
      </c>
      <c r="J29" s="52">
        <f t="shared" si="21"/>
        <v>0</v>
      </c>
      <c r="K29" s="52">
        <f t="shared" si="21"/>
        <v>518.8384302765312</v>
      </c>
      <c r="L29" s="54" t="s">
        <v>32</v>
      </c>
      <c r="M29" s="52">
        <f>M30+M31+M43</f>
        <v>518.8384302765312</v>
      </c>
      <c r="N29" s="55" t="s">
        <v>32</v>
      </c>
      <c r="O29" s="55" t="s">
        <v>32</v>
      </c>
      <c r="P29" s="55">
        <f t="shared" ref="P29:Y29" si="22">P30+P31+P43</f>
        <v>524.09999999999991</v>
      </c>
      <c r="Q29" s="55">
        <f t="shared" si="22"/>
        <v>0</v>
      </c>
      <c r="R29" s="55">
        <f t="shared" si="22"/>
        <v>8</v>
      </c>
      <c r="S29" s="55">
        <f t="shared" si="22"/>
        <v>0</v>
      </c>
      <c r="T29" s="55">
        <f t="shared" si="22"/>
        <v>0</v>
      </c>
      <c r="U29" s="55">
        <f t="shared" si="22"/>
        <v>0</v>
      </c>
      <c r="V29" s="55">
        <f t="shared" si="22"/>
        <v>0</v>
      </c>
      <c r="W29" s="55">
        <f t="shared" si="22"/>
        <v>0</v>
      </c>
      <c r="X29" s="55">
        <f t="shared" si="22"/>
        <v>0</v>
      </c>
      <c r="Y29" s="55">
        <f t="shared" si="22"/>
        <v>0</v>
      </c>
    </row>
    <row r="30" spans="1:34" s="10" customFormat="1" ht="47.25" x14ac:dyDescent="0.25">
      <c r="A30" s="5" t="s">
        <v>58</v>
      </c>
      <c r="B30" s="6" t="s">
        <v>59</v>
      </c>
      <c r="C30" s="7" t="s">
        <v>31</v>
      </c>
      <c r="D30" s="52">
        <v>0</v>
      </c>
      <c r="E30" s="53" t="s">
        <v>32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4" t="s">
        <v>32</v>
      </c>
      <c r="M30" s="52">
        <v>0</v>
      </c>
      <c r="N30" s="2" t="s">
        <v>32</v>
      </c>
      <c r="O30" s="2" t="s">
        <v>32</v>
      </c>
      <c r="P30" s="2">
        <f t="shared" ref="P30:Y30" si="23">SUM(P31:P37)</f>
        <v>275.59999999999997</v>
      </c>
      <c r="Q30" s="2">
        <f t="shared" si="23"/>
        <v>0</v>
      </c>
      <c r="R30" s="2">
        <f t="shared" si="23"/>
        <v>0</v>
      </c>
      <c r="S30" s="2">
        <f t="shared" si="23"/>
        <v>0</v>
      </c>
      <c r="T30" s="2">
        <f t="shared" si="23"/>
        <v>0</v>
      </c>
      <c r="U30" s="2">
        <f t="shared" si="23"/>
        <v>0</v>
      </c>
      <c r="V30" s="2">
        <f t="shared" si="23"/>
        <v>0</v>
      </c>
      <c r="W30" s="2">
        <f t="shared" si="23"/>
        <v>0</v>
      </c>
      <c r="X30" s="2">
        <f t="shared" si="23"/>
        <v>0</v>
      </c>
      <c r="Y30" s="2">
        <f t="shared" si="23"/>
        <v>0</v>
      </c>
    </row>
    <row r="31" spans="1:34" s="10" customFormat="1" ht="48.75" customHeight="1" x14ac:dyDescent="0.25">
      <c r="A31" s="5" t="s">
        <v>58</v>
      </c>
      <c r="B31" s="6" t="s">
        <v>135</v>
      </c>
      <c r="C31" s="7" t="s">
        <v>31</v>
      </c>
      <c r="D31" s="53">
        <f>SUM(D32:D41)</f>
        <v>387.43433046995239</v>
      </c>
      <c r="E31" s="53" t="s">
        <v>32</v>
      </c>
      <c r="F31" s="53">
        <f t="shared" ref="F31:M31" si="24">SUM(F32:F41)</f>
        <v>387.43433046995239</v>
      </c>
      <c r="G31" s="53">
        <f t="shared" si="24"/>
        <v>0</v>
      </c>
      <c r="H31" s="53">
        <f t="shared" si="24"/>
        <v>0</v>
      </c>
      <c r="I31" s="53">
        <f t="shared" si="24"/>
        <v>387.43433046995239</v>
      </c>
      <c r="J31" s="53">
        <f t="shared" si="24"/>
        <v>0</v>
      </c>
      <c r="K31" s="53">
        <f t="shared" si="24"/>
        <v>322.86194205829372</v>
      </c>
      <c r="L31" s="54" t="s">
        <v>32</v>
      </c>
      <c r="M31" s="53">
        <f t="shared" si="24"/>
        <v>322.86194205829372</v>
      </c>
      <c r="N31" s="54" t="s">
        <v>32</v>
      </c>
      <c r="O31" s="54" t="s">
        <v>32</v>
      </c>
      <c r="P31" s="54">
        <f t="shared" ref="P31" si="25">SUM(P32:P41)</f>
        <v>182.99999999999997</v>
      </c>
      <c r="Q31" s="54">
        <f t="shared" ref="Q31" si="26">SUM(Q32:Q41)</f>
        <v>0</v>
      </c>
      <c r="R31" s="54">
        <f t="shared" ref="R31" si="27">SUM(R32:R41)</f>
        <v>0</v>
      </c>
      <c r="S31" s="54">
        <f t="shared" ref="S31" si="28">SUM(S32:S41)</f>
        <v>0</v>
      </c>
      <c r="T31" s="54">
        <f t="shared" ref="T31" si="29">SUM(T32:T41)</f>
        <v>0</v>
      </c>
      <c r="U31" s="54">
        <f t="shared" ref="U31" si="30">SUM(U32:U41)</f>
        <v>0</v>
      </c>
      <c r="V31" s="54">
        <f t="shared" ref="V31" si="31">SUM(V32:V41)</f>
        <v>0</v>
      </c>
      <c r="W31" s="54">
        <f t="shared" ref="W31" si="32">SUM(W32:W41)</f>
        <v>0</v>
      </c>
      <c r="X31" s="54">
        <f t="shared" ref="X31" si="33">SUM(X32:X41)</f>
        <v>0</v>
      </c>
      <c r="Y31" s="54">
        <f t="shared" ref="Y31" si="34">SUM(Y32:Y41)</f>
        <v>0</v>
      </c>
    </row>
    <row r="32" spans="1:34" ht="48.75" customHeight="1" x14ac:dyDescent="0.25">
      <c r="A32" s="56" t="s">
        <v>58</v>
      </c>
      <c r="B32" s="57" t="s">
        <v>136</v>
      </c>
      <c r="C32" s="58" t="s">
        <v>137</v>
      </c>
      <c r="D32" s="59">
        <f>M32*1.2</f>
        <v>33.755556052431359</v>
      </c>
      <c r="E32" s="60" t="s">
        <v>664</v>
      </c>
      <c r="F32" s="59">
        <f t="shared" ref="F32:F40" si="35">I32</f>
        <v>33.755556052431359</v>
      </c>
      <c r="G32" s="59">
        <v>0</v>
      </c>
      <c r="H32" s="59">
        <v>0</v>
      </c>
      <c r="I32" s="59">
        <f>D32</f>
        <v>33.755556052431359</v>
      </c>
      <c r="J32" s="59">
        <v>0</v>
      </c>
      <c r="K32" s="59">
        <f>M32</f>
        <v>28.129630043692799</v>
      </c>
      <c r="L32" s="61">
        <v>2020</v>
      </c>
      <c r="M32" s="60">
        <v>28.129630043692799</v>
      </c>
      <c r="N32" s="8" t="s">
        <v>124</v>
      </c>
      <c r="O32" s="1" t="s">
        <v>32</v>
      </c>
      <c r="P32" s="1">
        <v>14</v>
      </c>
      <c r="Q32" s="1" t="s">
        <v>32</v>
      </c>
      <c r="R32" s="1" t="s">
        <v>32</v>
      </c>
      <c r="S32" s="1" t="s">
        <v>32</v>
      </c>
      <c r="T32" s="1" t="s">
        <v>32</v>
      </c>
      <c r="U32" s="1" t="s">
        <v>32</v>
      </c>
      <c r="V32" s="1" t="s">
        <v>32</v>
      </c>
      <c r="W32" s="1" t="s">
        <v>32</v>
      </c>
      <c r="X32" s="1" t="s">
        <v>32</v>
      </c>
      <c r="Y32" s="1" t="s">
        <v>32</v>
      </c>
    </row>
    <row r="33" spans="1:25" ht="48.75" customHeight="1" x14ac:dyDescent="0.25">
      <c r="A33" s="56" t="s">
        <v>58</v>
      </c>
      <c r="B33" s="57" t="s">
        <v>136</v>
      </c>
      <c r="C33" s="58" t="s">
        <v>138</v>
      </c>
      <c r="D33" s="59">
        <f>M33*1.2</f>
        <v>35.105778294528619</v>
      </c>
      <c r="E33" s="60" t="s">
        <v>664</v>
      </c>
      <c r="F33" s="59">
        <f t="shared" si="35"/>
        <v>35.105778294528619</v>
      </c>
      <c r="G33" s="59">
        <v>0</v>
      </c>
      <c r="H33" s="59">
        <v>0</v>
      </c>
      <c r="I33" s="59">
        <f t="shared" ref="I33:I41" si="36">D33</f>
        <v>35.105778294528619</v>
      </c>
      <c r="J33" s="59">
        <v>0</v>
      </c>
      <c r="K33" s="59">
        <f t="shared" ref="K33:K41" si="37">M33</f>
        <v>29.254815245440515</v>
      </c>
      <c r="L33" s="61">
        <v>2021</v>
      </c>
      <c r="M33" s="60">
        <v>29.254815245440515</v>
      </c>
      <c r="N33" s="8" t="s">
        <v>124</v>
      </c>
      <c r="O33" s="1" t="s">
        <v>32</v>
      </c>
      <c r="P33" s="1">
        <v>14</v>
      </c>
      <c r="Q33" s="1" t="s">
        <v>32</v>
      </c>
      <c r="R33" s="1" t="s">
        <v>32</v>
      </c>
      <c r="S33" s="1" t="s">
        <v>32</v>
      </c>
      <c r="T33" s="1" t="s">
        <v>32</v>
      </c>
      <c r="U33" s="1" t="s">
        <v>32</v>
      </c>
      <c r="V33" s="1" t="s">
        <v>32</v>
      </c>
      <c r="W33" s="1" t="s">
        <v>32</v>
      </c>
      <c r="X33" s="1" t="s">
        <v>32</v>
      </c>
      <c r="Y33" s="1" t="s">
        <v>32</v>
      </c>
    </row>
    <row r="34" spans="1:25" ht="48.75" customHeight="1" x14ac:dyDescent="0.25">
      <c r="A34" s="56" t="s">
        <v>58</v>
      </c>
      <c r="B34" s="57" t="s">
        <v>136</v>
      </c>
      <c r="C34" s="58" t="s">
        <v>139</v>
      </c>
      <c r="D34" s="59">
        <f t="shared" ref="D34:D41" si="38">M34*1.2</f>
        <v>36.510009426309757</v>
      </c>
      <c r="E34" s="60" t="s">
        <v>664</v>
      </c>
      <c r="F34" s="59">
        <f t="shared" si="35"/>
        <v>36.510009426309757</v>
      </c>
      <c r="G34" s="59">
        <v>0</v>
      </c>
      <c r="H34" s="59">
        <v>0</v>
      </c>
      <c r="I34" s="59">
        <f t="shared" si="36"/>
        <v>36.510009426309757</v>
      </c>
      <c r="J34" s="59">
        <v>0</v>
      </c>
      <c r="K34" s="59">
        <f t="shared" si="37"/>
        <v>30.425007855258134</v>
      </c>
      <c r="L34" s="61">
        <v>2022</v>
      </c>
      <c r="M34" s="60">
        <v>30.425007855258134</v>
      </c>
      <c r="N34" s="8" t="s">
        <v>124</v>
      </c>
      <c r="O34" s="1" t="s">
        <v>32</v>
      </c>
      <c r="P34" s="1">
        <v>14</v>
      </c>
      <c r="Q34" s="1" t="s">
        <v>32</v>
      </c>
      <c r="R34" s="1" t="s">
        <v>32</v>
      </c>
      <c r="S34" s="1" t="s">
        <v>32</v>
      </c>
      <c r="T34" s="1" t="s">
        <v>32</v>
      </c>
      <c r="U34" s="1" t="s">
        <v>32</v>
      </c>
      <c r="V34" s="1" t="s">
        <v>32</v>
      </c>
      <c r="W34" s="1" t="s">
        <v>32</v>
      </c>
      <c r="X34" s="1" t="s">
        <v>32</v>
      </c>
      <c r="Y34" s="1" t="s">
        <v>32</v>
      </c>
    </row>
    <row r="35" spans="1:25" ht="48.75" customHeight="1" x14ac:dyDescent="0.25">
      <c r="A35" s="56" t="s">
        <v>58</v>
      </c>
      <c r="B35" s="57" t="s">
        <v>136</v>
      </c>
      <c r="C35" s="58" t="s">
        <v>140</v>
      </c>
      <c r="D35" s="59">
        <f t="shared" si="38"/>
        <v>37.970409803362152</v>
      </c>
      <c r="E35" s="60" t="s">
        <v>664</v>
      </c>
      <c r="F35" s="59">
        <f t="shared" si="35"/>
        <v>37.970409803362152</v>
      </c>
      <c r="G35" s="59">
        <v>0</v>
      </c>
      <c r="H35" s="59">
        <v>0</v>
      </c>
      <c r="I35" s="59">
        <f t="shared" si="36"/>
        <v>37.970409803362152</v>
      </c>
      <c r="J35" s="59">
        <v>0</v>
      </c>
      <c r="K35" s="59">
        <f t="shared" si="37"/>
        <v>31.642008169468461</v>
      </c>
      <c r="L35" s="61">
        <v>2023</v>
      </c>
      <c r="M35" s="60">
        <v>31.642008169468461</v>
      </c>
      <c r="N35" s="8" t="s">
        <v>124</v>
      </c>
      <c r="O35" s="1" t="s">
        <v>32</v>
      </c>
      <c r="P35" s="1">
        <v>14</v>
      </c>
      <c r="Q35" s="1" t="s">
        <v>32</v>
      </c>
      <c r="R35" s="1" t="s">
        <v>32</v>
      </c>
      <c r="S35" s="1" t="s">
        <v>32</v>
      </c>
      <c r="T35" s="1" t="s">
        <v>32</v>
      </c>
      <c r="U35" s="1" t="s">
        <v>32</v>
      </c>
      <c r="V35" s="1" t="s">
        <v>32</v>
      </c>
      <c r="W35" s="1" t="s">
        <v>32</v>
      </c>
      <c r="X35" s="1" t="s">
        <v>32</v>
      </c>
      <c r="Y35" s="1" t="s">
        <v>32</v>
      </c>
    </row>
    <row r="36" spans="1:25" ht="48.75" customHeight="1" x14ac:dyDescent="0.25">
      <c r="A36" s="56" t="s">
        <v>58</v>
      </c>
      <c r="B36" s="57" t="s">
        <v>136</v>
      </c>
      <c r="C36" s="58" t="s">
        <v>141</v>
      </c>
      <c r="D36" s="59">
        <f t="shared" si="38"/>
        <v>39.489226195496634</v>
      </c>
      <c r="E36" s="60" t="s">
        <v>664</v>
      </c>
      <c r="F36" s="59">
        <f t="shared" si="35"/>
        <v>39.489226195496634</v>
      </c>
      <c r="G36" s="59">
        <v>0</v>
      </c>
      <c r="H36" s="59">
        <v>0</v>
      </c>
      <c r="I36" s="59">
        <f t="shared" si="36"/>
        <v>39.489226195496634</v>
      </c>
      <c r="J36" s="59">
        <v>0</v>
      </c>
      <c r="K36" s="59">
        <f t="shared" si="37"/>
        <v>32.907688496247196</v>
      </c>
      <c r="L36" s="61">
        <v>2024</v>
      </c>
      <c r="M36" s="60">
        <v>32.907688496247196</v>
      </c>
      <c r="N36" s="8" t="s">
        <v>124</v>
      </c>
      <c r="O36" s="1" t="s">
        <v>32</v>
      </c>
      <c r="P36" s="1">
        <v>14</v>
      </c>
      <c r="Q36" s="1" t="s">
        <v>32</v>
      </c>
      <c r="R36" s="1" t="s">
        <v>32</v>
      </c>
      <c r="S36" s="1" t="s">
        <v>32</v>
      </c>
      <c r="T36" s="1" t="s">
        <v>32</v>
      </c>
      <c r="U36" s="1" t="s">
        <v>32</v>
      </c>
      <c r="V36" s="1" t="s">
        <v>32</v>
      </c>
      <c r="W36" s="1" t="s">
        <v>32</v>
      </c>
      <c r="X36" s="1" t="s">
        <v>32</v>
      </c>
      <c r="Y36" s="1" t="s">
        <v>32</v>
      </c>
    </row>
    <row r="37" spans="1:25" ht="48.75" customHeight="1" x14ac:dyDescent="0.25">
      <c r="A37" s="56" t="s">
        <v>58</v>
      </c>
      <c r="B37" s="57" t="s">
        <v>142</v>
      </c>
      <c r="C37" s="58" t="s">
        <v>143</v>
      </c>
      <c r="D37" s="59">
        <f t="shared" si="38"/>
        <v>37.775326050342144</v>
      </c>
      <c r="E37" s="60" t="s">
        <v>664</v>
      </c>
      <c r="F37" s="59">
        <f t="shared" si="35"/>
        <v>37.775326050342144</v>
      </c>
      <c r="G37" s="59">
        <v>0</v>
      </c>
      <c r="H37" s="59">
        <v>0</v>
      </c>
      <c r="I37" s="59">
        <f t="shared" si="36"/>
        <v>37.775326050342144</v>
      </c>
      <c r="J37" s="59">
        <v>0</v>
      </c>
      <c r="K37" s="59">
        <f t="shared" si="37"/>
        <v>31.479438375285124</v>
      </c>
      <c r="L37" s="61">
        <v>2020</v>
      </c>
      <c r="M37" s="60">
        <v>31.479438375285124</v>
      </c>
      <c r="N37" s="8" t="s">
        <v>124</v>
      </c>
      <c r="O37" s="1" t="s">
        <v>32</v>
      </c>
      <c r="P37" s="1">
        <v>22.6</v>
      </c>
      <c r="Q37" s="1" t="s">
        <v>32</v>
      </c>
      <c r="R37" s="1" t="s">
        <v>32</v>
      </c>
      <c r="S37" s="1" t="s">
        <v>32</v>
      </c>
      <c r="T37" s="1" t="s">
        <v>32</v>
      </c>
      <c r="U37" s="1" t="s">
        <v>32</v>
      </c>
      <c r="V37" s="1" t="s">
        <v>32</v>
      </c>
      <c r="W37" s="1" t="s">
        <v>32</v>
      </c>
      <c r="X37" s="1" t="s">
        <v>32</v>
      </c>
      <c r="Y37" s="1" t="s">
        <v>32</v>
      </c>
    </row>
    <row r="38" spans="1:25" ht="48.75" customHeight="1" x14ac:dyDescent="0.25">
      <c r="A38" s="56" t="s">
        <v>58</v>
      </c>
      <c r="B38" s="57" t="s">
        <v>142</v>
      </c>
      <c r="C38" s="58" t="s">
        <v>144</v>
      </c>
      <c r="D38" s="59">
        <f t="shared" si="38"/>
        <v>39.286339092355838</v>
      </c>
      <c r="E38" s="60" t="s">
        <v>664</v>
      </c>
      <c r="F38" s="59">
        <f t="shared" si="35"/>
        <v>39.286339092355838</v>
      </c>
      <c r="G38" s="59">
        <v>0</v>
      </c>
      <c r="H38" s="59">
        <v>0</v>
      </c>
      <c r="I38" s="59">
        <f t="shared" si="36"/>
        <v>39.286339092355838</v>
      </c>
      <c r="J38" s="59">
        <v>0</v>
      </c>
      <c r="K38" s="59">
        <f t="shared" si="37"/>
        <v>32.738615910296531</v>
      </c>
      <c r="L38" s="61">
        <v>2021</v>
      </c>
      <c r="M38" s="60">
        <v>32.738615910296531</v>
      </c>
      <c r="N38" s="8" t="s">
        <v>124</v>
      </c>
      <c r="O38" s="1" t="s">
        <v>32</v>
      </c>
      <c r="P38" s="1">
        <v>22.6</v>
      </c>
      <c r="Q38" s="1" t="s">
        <v>32</v>
      </c>
      <c r="R38" s="1" t="s">
        <v>32</v>
      </c>
      <c r="S38" s="1" t="s">
        <v>32</v>
      </c>
      <c r="T38" s="1" t="s">
        <v>32</v>
      </c>
      <c r="U38" s="1" t="s">
        <v>32</v>
      </c>
      <c r="V38" s="1" t="s">
        <v>32</v>
      </c>
      <c r="W38" s="1" t="s">
        <v>32</v>
      </c>
      <c r="X38" s="1" t="s">
        <v>32</v>
      </c>
      <c r="Y38" s="1" t="s">
        <v>32</v>
      </c>
    </row>
    <row r="39" spans="1:25" ht="48.75" customHeight="1" x14ac:dyDescent="0.25">
      <c r="A39" s="56" t="s">
        <v>58</v>
      </c>
      <c r="B39" s="57" t="s">
        <v>142</v>
      </c>
      <c r="C39" s="58" t="s">
        <v>145</v>
      </c>
      <c r="D39" s="59">
        <f t="shared" si="38"/>
        <v>40.857792656050073</v>
      </c>
      <c r="E39" s="60" t="s">
        <v>664</v>
      </c>
      <c r="F39" s="59">
        <f t="shared" si="35"/>
        <v>40.857792656050073</v>
      </c>
      <c r="G39" s="59">
        <v>0</v>
      </c>
      <c r="H39" s="59">
        <v>0</v>
      </c>
      <c r="I39" s="59">
        <f t="shared" si="36"/>
        <v>40.857792656050073</v>
      </c>
      <c r="J39" s="59">
        <v>0</v>
      </c>
      <c r="K39" s="59">
        <f t="shared" si="37"/>
        <v>34.048160546708395</v>
      </c>
      <c r="L39" s="61">
        <v>2022</v>
      </c>
      <c r="M39" s="60">
        <v>34.048160546708395</v>
      </c>
      <c r="N39" s="8" t="s">
        <v>124</v>
      </c>
      <c r="O39" s="1" t="s">
        <v>32</v>
      </c>
      <c r="P39" s="1">
        <v>22.6</v>
      </c>
      <c r="Q39" s="1" t="s">
        <v>32</v>
      </c>
      <c r="R39" s="1" t="s">
        <v>32</v>
      </c>
      <c r="S39" s="1" t="s">
        <v>32</v>
      </c>
      <c r="T39" s="1" t="s">
        <v>32</v>
      </c>
      <c r="U39" s="1" t="s">
        <v>32</v>
      </c>
      <c r="V39" s="1" t="s">
        <v>32</v>
      </c>
      <c r="W39" s="1" t="s">
        <v>32</v>
      </c>
      <c r="X39" s="1" t="s">
        <v>32</v>
      </c>
      <c r="Y39" s="1" t="s">
        <v>32</v>
      </c>
    </row>
    <row r="40" spans="1:25" ht="48.75" customHeight="1" x14ac:dyDescent="0.25">
      <c r="A40" s="56" t="s">
        <v>58</v>
      </c>
      <c r="B40" s="57" t="s">
        <v>142</v>
      </c>
      <c r="C40" s="58" t="s">
        <v>146</v>
      </c>
      <c r="D40" s="59">
        <f t="shared" si="38"/>
        <v>42.492104362292082</v>
      </c>
      <c r="E40" s="60" t="s">
        <v>664</v>
      </c>
      <c r="F40" s="59">
        <f t="shared" si="35"/>
        <v>42.492104362292082</v>
      </c>
      <c r="G40" s="59">
        <v>0</v>
      </c>
      <c r="H40" s="59">
        <v>0</v>
      </c>
      <c r="I40" s="59">
        <f t="shared" si="36"/>
        <v>42.492104362292082</v>
      </c>
      <c r="J40" s="59">
        <v>0</v>
      </c>
      <c r="K40" s="59">
        <f t="shared" si="37"/>
        <v>35.410086968576735</v>
      </c>
      <c r="L40" s="61">
        <v>2023</v>
      </c>
      <c r="M40" s="60">
        <v>35.410086968576735</v>
      </c>
      <c r="N40" s="8" t="s">
        <v>124</v>
      </c>
      <c r="O40" s="1" t="s">
        <v>32</v>
      </c>
      <c r="P40" s="1">
        <v>22.6</v>
      </c>
      <c r="Q40" s="1" t="s">
        <v>32</v>
      </c>
      <c r="R40" s="1" t="s">
        <v>32</v>
      </c>
      <c r="S40" s="1" t="s">
        <v>32</v>
      </c>
      <c r="T40" s="1" t="s">
        <v>32</v>
      </c>
      <c r="U40" s="1" t="s">
        <v>32</v>
      </c>
      <c r="V40" s="1" t="s">
        <v>32</v>
      </c>
      <c r="W40" s="1" t="s">
        <v>32</v>
      </c>
      <c r="X40" s="1" t="s">
        <v>32</v>
      </c>
      <c r="Y40" s="1" t="s">
        <v>32</v>
      </c>
    </row>
    <row r="41" spans="1:25" ht="48.75" customHeight="1" x14ac:dyDescent="0.25">
      <c r="A41" s="56" t="s">
        <v>58</v>
      </c>
      <c r="B41" s="57" t="s">
        <v>142</v>
      </c>
      <c r="C41" s="58" t="s">
        <v>147</v>
      </c>
      <c r="D41" s="59">
        <f t="shared" si="38"/>
        <v>44.191788536783754</v>
      </c>
      <c r="E41" s="60" t="s">
        <v>664</v>
      </c>
      <c r="F41" s="59">
        <f>I41</f>
        <v>44.191788536783754</v>
      </c>
      <c r="G41" s="59">
        <v>0</v>
      </c>
      <c r="H41" s="59">
        <v>0</v>
      </c>
      <c r="I41" s="59">
        <f t="shared" si="36"/>
        <v>44.191788536783754</v>
      </c>
      <c r="J41" s="59">
        <v>0</v>
      </c>
      <c r="K41" s="59">
        <f t="shared" si="37"/>
        <v>36.826490447319799</v>
      </c>
      <c r="L41" s="61">
        <v>2024</v>
      </c>
      <c r="M41" s="60">
        <v>36.826490447319799</v>
      </c>
      <c r="N41" s="8" t="s">
        <v>124</v>
      </c>
      <c r="O41" s="1" t="s">
        <v>32</v>
      </c>
      <c r="P41" s="1">
        <v>22.6</v>
      </c>
      <c r="Q41" s="1" t="s">
        <v>32</v>
      </c>
      <c r="R41" s="1" t="s">
        <v>32</v>
      </c>
      <c r="S41" s="1" t="s">
        <v>32</v>
      </c>
      <c r="T41" s="1" t="s">
        <v>32</v>
      </c>
      <c r="U41" s="1" t="s">
        <v>32</v>
      </c>
      <c r="V41" s="1" t="s">
        <v>32</v>
      </c>
      <c r="W41" s="1" t="s">
        <v>32</v>
      </c>
      <c r="X41" s="1" t="s">
        <v>32</v>
      </c>
      <c r="Y41" s="1" t="s">
        <v>32</v>
      </c>
    </row>
    <row r="42" spans="1:25" s="10" customFormat="1" ht="48.75" customHeight="1" x14ac:dyDescent="0.25">
      <c r="A42" s="5" t="s">
        <v>58</v>
      </c>
      <c r="B42" s="6" t="s">
        <v>148</v>
      </c>
      <c r="C42" s="7" t="s">
        <v>31</v>
      </c>
      <c r="D42" s="52">
        <v>0</v>
      </c>
      <c r="E42" s="53" t="s">
        <v>32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 t="s">
        <v>32</v>
      </c>
      <c r="M42" s="52">
        <v>0</v>
      </c>
      <c r="N42" s="2" t="s">
        <v>32</v>
      </c>
      <c r="O42" s="2" t="s">
        <v>32</v>
      </c>
      <c r="P42" s="2" t="s">
        <v>32</v>
      </c>
      <c r="Q42" s="2" t="s">
        <v>32</v>
      </c>
      <c r="R42" s="2" t="s">
        <v>32</v>
      </c>
      <c r="S42" s="2" t="s">
        <v>32</v>
      </c>
      <c r="T42" s="2" t="s">
        <v>32</v>
      </c>
      <c r="U42" s="2" t="s">
        <v>32</v>
      </c>
      <c r="V42" s="2" t="s">
        <v>32</v>
      </c>
      <c r="W42" s="2" t="s">
        <v>32</v>
      </c>
      <c r="X42" s="2" t="s">
        <v>32</v>
      </c>
      <c r="Y42" s="2" t="s">
        <v>32</v>
      </c>
    </row>
    <row r="43" spans="1:25" s="10" customFormat="1" ht="48.75" customHeight="1" x14ac:dyDescent="0.25">
      <c r="A43" s="5" t="s">
        <v>60</v>
      </c>
      <c r="B43" s="6" t="s">
        <v>61</v>
      </c>
      <c r="C43" s="7" t="s">
        <v>31</v>
      </c>
      <c r="D43" s="52">
        <f>SUM(D44:D53)</f>
        <v>235.17178586188498</v>
      </c>
      <c r="E43" s="53" t="s">
        <v>32</v>
      </c>
      <c r="F43" s="52">
        <f t="shared" ref="F43:Y43" si="39">SUM(F44:F53)</f>
        <v>235.17178586188498</v>
      </c>
      <c r="G43" s="52">
        <f t="shared" si="39"/>
        <v>0</v>
      </c>
      <c r="H43" s="52">
        <f t="shared" si="39"/>
        <v>0</v>
      </c>
      <c r="I43" s="52">
        <f t="shared" si="39"/>
        <v>235.17178586188498</v>
      </c>
      <c r="J43" s="52">
        <f t="shared" si="39"/>
        <v>0</v>
      </c>
      <c r="K43" s="52">
        <f t="shared" si="39"/>
        <v>195.97648821823751</v>
      </c>
      <c r="L43" s="54" t="s">
        <v>32</v>
      </c>
      <c r="M43" s="52">
        <f t="shared" si="39"/>
        <v>195.97648821823751</v>
      </c>
      <c r="N43" s="54" t="s">
        <v>32</v>
      </c>
      <c r="O43" s="54" t="s">
        <v>32</v>
      </c>
      <c r="P43" s="55">
        <f t="shared" si="39"/>
        <v>65.5</v>
      </c>
      <c r="Q43" s="55">
        <f t="shared" si="39"/>
        <v>0</v>
      </c>
      <c r="R43" s="55">
        <f t="shared" si="39"/>
        <v>8</v>
      </c>
      <c r="S43" s="55">
        <f t="shared" si="39"/>
        <v>0</v>
      </c>
      <c r="T43" s="55">
        <f t="shared" si="39"/>
        <v>0</v>
      </c>
      <c r="U43" s="55">
        <f t="shared" si="39"/>
        <v>0</v>
      </c>
      <c r="V43" s="55">
        <f t="shared" si="39"/>
        <v>0</v>
      </c>
      <c r="W43" s="55">
        <f t="shared" si="39"/>
        <v>0</v>
      </c>
      <c r="X43" s="55">
        <f t="shared" si="39"/>
        <v>0</v>
      </c>
      <c r="Y43" s="55">
        <f t="shared" si="39"/>
        <v>0</v>
      </c>
    </row>
    <row r="44" spans="1:25" ht="48.75" customHeight="1" x14ac:dyDescent="0.25">
      <c r="A44" s="56" t="s">
        <v>60</v>
      </c>
      <c r="B44" s="62" t="s">
        <v>149</v>
      </c>
      <c r="C44" s="58" t="s">
        <v>150</v>
      </c>
      <c r="D44" s="60">
        <f>M44*1.2</f>
        <v>5.832700898561086</v>
      </c>
      <c r="E44" s="60" t="s">
        <v>664</v>
      </c>
      <c r="F44" s="59">
        <f t="shared" ref="F44:F52" si="40">I44</f>
        <v>5.832700898561086</v>
      </c>
      <c r="G44" s="59">
        <v>0</v>
      </c>
      <c r="H44" s="59">
        <v>0</v>
      </c>
      <c r="I44" s="59">
        <f>D44</f>
        <v>5.832700898561086</v>
      </c>
      <c r="J44" s="59">
        <v>0</v>
      </c>
      <c r="K44" s="59">
        <f>M44</f>
        <v>4.8605840821342383</v>
      </c>
      <c r="L44" s="61">
        <v>2020</v>
      </c>
      <c r="M44" s="60">
        <v>4.8605840821342383</v>
      </c>
      <c r="N44" s="8" t="s">
        <v>124</v>
      </c>
      <c r="O44" s="1" t="s">
        <v>32</v>
      </c>
      <c r="P44" s="1" t="s">
        <v>32</v>
      </c>
      <c r="Q44" s="1" t="s">
        <v>32</v>
      </c>
      <c r="R44" s="1">
        <v>1.6</v>
      </c>
      <c r="S44" s="1" t="s">
        <v>32</v>
      </c>
      <c r="T44" s="1" t="s">
        <v>32</v>
      </c>
      <c r="U44" s="1" t="s">
        <v>32</v>
      </c>
      <c r="V44" s="1" t="s">
        <v>32</v>
      </c>
      <c r="W44" s="1" t="s">
        <v>32</v>
      </c>
      <c r="X44" s="1" t="s">
        <v>32</v>
      </c>
      <c r="Y44" s="1" t="s">
        <v>32</v>
      </c>
    </row>
    <row r="45" spans="1:25" ht="48.75" customHeight="1" x14ac:dyDescent="0.25">
      <c r="A45" s="56" t="s">
        <v>60</v>
      </c>
      <c r="B45" s="62" t="s">
        <v>149</v>
      </c>
      <c r="C45" s="58" t="s">
        <v>151</v>
      </c>
      <c r="D45" s="60">
        <f t="shared" ref="D45:D53" si="41">M45*1.2</f>
        <v>6.0660089345035288</v>
      </c>
      <c r="E45" s="60" t="s">
        <v>664</v>
      </c>
      <c r="F45" s="59">
        <f t="shared" si="40"/>
        <v>6.0660089345035288</v>
      </c>
      <c r="G45" s="59">
        <v>0</v>
      </c>
      <c r="H45" s="59">
        <v>0</v>
      </c>
      <c r="I45" s="59">
        <f t="shared" ref="I45:I53" si="42">D45</f>
        <v>6.0660089345035288</v>
      </c>
      <c r="J45" s="59">
        <v>0</v>
      </c>
      <c r="K45" s="59">
        <f t="shared" ref="K45:K53" si="43">M45</f>
        <v>5.0550074454196077</v>
      </c>
      <c r="L45" s="61">
        <v>2021</v>
      </c>
      <c r="M45" s="60">
        <v>5.0550074454196077</v>
      </c>
      <c r="N45" s="8" t="s">
        <v>124</v>
      </c>
      <c r="O45" s="1" t="s">
        <v>32</v>
      </c>
      <c r="P45" s="1" t="s">
        <v>32</v>
      </c>
      <c r="Q45" s="1" t="s">
        <v>32</v>
      </c>
      <c r="R45" s="1">
        <v>1.6</v>
      </c>
      <c r="S45" s="1" t="s">
        <v>32</v>
      </c>
      <c r="T45" s="1" t="s">
        <v>32</v>
      </c>
      <c r="U45" s="1" t="s">
        <v>32</v>
      </c>
      <c r="V45" s="1" t="s">
        <v>32</v>
      </c>
      <c r="W45" s="1" t="s">
        <v>32</v>
      </c>
      <c r="X45" s="1" t="s">
        <v>32</v>
      </c>
      <c r="Y45" s="1" t="s">
        <v>32</v>
      </c>
    </row>
    <row r="46" spans="1:25" ht="48.75" customHeight="1" x14ac:dyDescent="0.25">
      <c r="A46" s="56" t="s">
        <v>60</v>
      </c>
      <c r="B46" s="62" t="s">
        <v>149</v>
      </c>
      <c r="C46" s="58" t="s">
        <v>152</v>
      </c>
      <c r="D46" s="60">
        <f t="shared" si="41"/>
        <v>6.3086492918836701</v>
      </c>
      <c r="E46" s="60" t="s">
        <v>664</v>
      </c>
      <c r="F46" s="59">
        <f t="shared" si="40"/>
        <v>6.3086492918836701</v>
      </c>
      <c r="G46" s="59">
        <v>0</v>
      </c>
      <c r="H46" s="59">
        <v>0</v>
      </c>
      <c r="I46" s="59">
        <f t="shared" si="42"/>
        <v>6.3086492918836701</v>
      </c>
      <c r="J46" s="59">
        <v>0</v>
      </c>
      <c r="K46" s="59">
        <f t="shared" si="43"/>
        <v>5.2572077432363917</v>
      </c>
      <c r="L46" s="61">
        <v>2022</v>
      </c>
      <c r="M46" s="60">
        <v>5.2572077432363917</v>
      </c>
      <c r="N46" s="8" t="s">
        <v>124</v>
      </c>
      <c r="O46" s="1" t="s">
        <v>32</v>
      </c>
      <c r="P46" s="1" t="s">
        <v>32</v>
      </c>
      <c r="Q46" s="1" t="s">
        <v>32</v>
      </c>
      <c r="R46" s="1">
        <v>1.6</v>
      </c>
      <c r="S46" s="1" t="s">
        <v>32</v>
      </c>
      <c r="T46" s="1" t="s">
        <v>32</v>
      </c>
      <c r="U46" s="1" t="s">
        <v>32</v>
      </c>
      <c r="V46" s="1" t="s">
        <v>32</v>
      </c>
      <c r="W46" s="1" t="s">
        <v>32</v>
      </c>
      <c r="X46" s="1" t="s">
        <v>32</v>
      </c>
      <c r="Y46" s="1" t="s">
        <v>32</v>
      </c>
    </row>
    <row r="47" spans="1:25" ht="48.75" customHeight="1" x14ac:dyDescent="0.25">
      <c r="A47" s="56" t="s">
        <v>60</v>
      </c>
      <c r="B47" s="62" t="s">
        <v>149</v>
      </c>
      <c r="C47" s="58" t="s">
        <v>153</v>
      </c>
      <c r="D47" s="60">
        <f t="shared" si="41"/>
        <v>6.5609952635590165</v>
      </c>
      <c r="E47" s="60" t="s">
        <v>664</v>
      </c>
      <c r="F47" s="59">
        <f t="shared" si="40"/>
        <v>6.5609952635590165</v>
      </c>
      <c r="G47" s="59">
        <v>0</v>
      </c>
      <c r="H47" s="59">
        <v>0</v>
      </c>
      <c r="I47" s="59">
        <f t="shared" si="42"/>
        <v>6.5609952635590165</v>
      </c>
      <c r="J47" s="59">
        <v>0</v>
      </c>
      <c r="K47" s="59">
        <f t="shared" si="43"/>
        <v>5.4674960529658474</v>
      </c>
      <c r="L47" s="61">
        <v>2023</v>
      </c>
      <c r="M47" s="60">
        <v>5.4674960529658474</v>
      </c>
      <c r="N47" s="8" t="s">
        <v>124</v>
      </c>
      <c r="O47" s="1" t="s">
        <v>32</v>
      </c>
      <c r="P47" s="1" t="s">
        <v>32</v>
      </c>
      <c r="Q47" s="1" t="s">
        <v>32</v>
      </c>
      <c r="R47" s="1">
        <v>1.6</v>
      </c>
      <c r="S47" s="1" t="s">
        <v>32</v>
      </c>
      <c r="T47" s="1" t="s">
        <v>32</v>
      </c>
      <c r="U47" s="1" t="s">
        <v>32</v>
      </c>
      <c r="V47" s="1" t="s">
        <v>32</v>
      </c>
      <c r="W47" s="1" t="s">
        <v>32</v>
      </c>
      <c r="X47" s="1" t="s">
        <v>32</v>
      </c>
      <c r="Y47" s="1" t="s">
        <v>32</v>
      </c>
    </row>
    <row r="48" spans="1:25" ht="48.75" customHeight="1" x14ac:dyDescent="0.25">
      <c r="A48" s="56" t="s">
        <v>60</v>
      </c>
      <c r="B48" s="62" t="s">
        <v>149</v>
      </c>
      <c r="C48" s="58" t="s">
        <v>154</v>
      </c>
      <c r="D48" s="60">
        <f t="shared" si="41"/>
        <v>6.8234350741013783</v>
      </c>
      <c r="E48" s="60" t="s">
        <v>664</v>
      </c>
      <c r="F48" s="59">
        <f t="shared" si="40"/>
        <v>6.8234350741013783</v>
      </c>
      <c r="G48" s="59">
        <v>0</v>
      </c>
      <c r="H48" s="59">
        <v>0</v>
      </c>
      <c r="I48" s="59">
        <f t="shared" si="42"/>
        <v>6.8234350741013783</v>
      </c>
      <c r="J48" s="59">
        <v>0</v>
      </c>
      <c r="K48" s="59">
        <f t="shared" si="43"/>
        <v>5.6861958950844818</v>
      </c>
      <c r="L48" s="61">
        <v>2024</v>
      </c>
      <c r="M48" s="60">
        <v>5.6861958950844818</v>
      </c>
      <c r="N48" s="8" t="s">
        <v>124</v>
      </c>
      <c r="O48" s="1" t="s">
        <v>32</v>
      </c>
      <c r="P48" s="1" t="s">
        <v>32</v>
      </c>
      <c r="Q48" s="1" t="s">
        <v>32</v>
      </c>
      <c r="R48" s="1">
        <v>1.6</v>
      </c>
      <c r="S48" s="1" t="s">
        <v>32</v>
      </c>
      <c r="T48" s="1" t="s">
        <v>32</v>
      </c>
      <c r="U48" s="1" t="s">
        <v>32</v>
      </c>
      <c r="V48" s="1" t="s">
        <v>32</v>
      </c>
      <c r="W48" s="1" t="s">
        <v>32</v>
      </c>
      <c r="X48" s="1" t="s">
        <v>32</v>
      </c>
      <c r="Y48" s="1" t="s">
        <v>32</v>
      </c>
    </row>
    <row r="49" spans="1:25" ht="48.75" customHeight="1" x14ac:dyDescent="0.25">
      <c r="A49" s="56" t="s">
        <v>60</v>
      </c>
      <c r="B49" s="57" t="s">
        <v>155</v>
      </c>
      <c r="C49" s="58" t="s">
        <v>156</v>
      </c>
      <c r="D49" s="60">
        <f t="shared" si="41"/>
        <v>37.586387100120625</v>
      </c>
      <c r="E49" s="60" t="s">
        <v>664</v>
      </c>
      <c r="F49" s="59">
        <f t="shared" si="40"/>
        <v>37.586387100120625</v>
      </c>
      <c r="G49" s="59">
        <v>0</v>
      </c>
      <c r="H49" s="59">
        <v>0</v>
      </c>
      <c r="I49" s="59">
        <f t="shared" si="42"/>
        <v>37.586387100120625</v>
      </c>
      <c r="J49" s="59">
        <v>0</v>
      </c>
      <c r="K49" s="59">
        <f t="shared" si="43"/>
        <v>31.321989250100522</v>
      </c>
      <c r="L49" s="61">
        <v>2020</v>
      </c>
      <c r="M49" s="60">
        <v>31.321989250100522</v>
      </c>
      <c r="N49" s="8" t="s">
        <v>124</v>
      </c>
      <c r="O49" s="1" t="s">
        <v>32</v>
      </c>
      <c r="P49" s="1">
        <v>13.1</v>
      </c>
      <c r="Q49" s="1" t="s">
        <v>32</v>
      </c>
      <c r="R49" s="1" t="s">
        <v>32</v>
      </c>
      <c r="S49" s="1" t="s">
        <v>32</v>
      </c>
      <c r="T49" s="1" t="s">
        <v>32</v>
      </c>
      <c r="U49" s="1" t="s">
        <v>32</v>
      </c>
      <c r="V49" s="1" t="s">
        <v>32</v>
      </c>
      <c r="W49" s="1" t="s">
        <v>32</v>
      </c>
      <c r="X49" s="1" t="s">
        <v>32</v>
      </c>
      <c r="Y49" s="1" t="s">
        <v>32</v>
      </c>
    </row>
    <row r="50" spans="1:25" ht="48.75" customHeight="1" x14ac:dyDescent="0.25">
      <c r="A50" s="56" t="s">
        <v>60</v>
      </c>
      <c r="B50" s="57" t="s">
        <v>157</v>
      </c>
      <c r="C50" s="58" t="s">
        <v>158</v>
      </c>
      <c r="D50" s="60">
        <f t="shared" si="41"/>
        <v>39.089842584125456</v>
      </c>
      <c r="E50" s="60" t="s">
        <v>664</v>
      </c>
      <c r="F50" s="59">
        <f t="shared" si="40"/>
        <v>39.089842584125456</v>
      </c>
      <c r="G50" s="59">
        <v>0</v>
      </c>
      <c r="H50" s="59">
        <v>0</v>
      </c>
      <c r="I50" s="59">
        <f t="shared" si="42"/>
        <v>39.089842584125456</v>
      </c>
      <c r="J50" s="59">
        <v>0</v>
      </c>
      <c r="K50" s="59">
        <f t="shared" si="43"/>
        <v>32.574868820104548</v>
      </c>
      <c r="L50" s="61">
        <v>2021</v>
      </c>
      <c r="M50" s="60">
        <v>32.574868820104548</v>
      </c>
      <c r="N50" s="8" t="s">
        <v>124</v>
      </c>
      <c r="O50" s="1" t="s">
        <v>32</v>
      </c>
      <c r="P50" s="1">
        <v>13.1</v>
      </c>
      <c r="Q50" s="1" t="s">
        <v>32</v>
      </c>
      <c r="R50" s="1" t="s">
        <v>32</v>
      </c>
      <c r="S50" s="1" t="s">
        <v>32</v>
      </c>
      <c r="T50" s="1" t="s">
        <v>32</v>
      </c>
      <c r="U50" s="1" t="s">
        <v>32</v>
      </c>
      <c r="V50" s="1" t="s">
        <v>32</v>
      </c>
      <c r="W50" s="1" t="s">
        <v>32</v>
      </c>
      <c r="X50" s="1" t="s">
        <v>32</v>
      </c>
      <c r="Y50" s="1" t="s">
        <v>32</v>
      </c>
    </row>
    <row r="51" spans="1:25" ht="48.75" customHeight="1" x14ac:dyDescent="0.25">
      <c r="A51" s="56" t="s">
        <v>60</v>
      </c>
      <c r="B51" s="57" t="s">
        <v>155</v>
      </c>
      <c r="C51" s="58" t="s">
        <v>159</v>
      </c>
      <c r="D51" s="60">
        <f t="shared" si="41"/>
        <v>40.653436287490464</v>
      </c>
      <c r="E51" s="60" t="s">
        <v>664</v>
      </c>
      <c r="F51" s="59">
        <f t="shared" si="40"/>
        <v>40.653436287490464</v>
      </c>
      <c r="G51" s="59">
        <v>0</v>
      </c>
      <c r="H51" s="59">
        <v>0</v>
      </c>
      <c r="I51" s="59">
        <f t="shared" si="42"/>
        <v>40.653436287490464</v>
      </c>
      <c r="J51" s="59">
        <v>0</v>
      </c>
      <c r="K51" s="59">
        <f t="shared" si="43"/>
        <v>33.877863572908723</v>
      </c>
      <c r="L51" s="61">
        <v>2022</v>
      </c>
      <c r="M51" s="60">
        <v>33.877863572908723</v>
      </c>
      <c r="N51" s="8" t="s">
        <v>124</v>
      </c>
      <c r="O51" s="1" t="s">
        <v>32</v>
      </c>
      <c r="P51" s="1">
        <v>13.1</v>
      </c>
      <c r="Q51" s="1" t="s">
        <v>32</v>
      </c>
      <c r="R51" s="1" t="s">
        <v>32</v>
      </c>
      <c r="S51" s="1" t="s">
        <v>32</v>
      </c>
      <c r="T51" s="1" t="s">
        <v>32</v>
      </c>
      <c r="U51" s="1" t="s">
        <v>32</v>
      </c>
      <c r="V51" s="1" t="s">
        <v>32</v>
      </c>
      <c r="W51" s="1" t="s">
        <v>32</v>
      </c>
      <c r="X51" s="1" t="s">
        <v>32</v>
      </c>
      <c r="Y51" s="1" t="s">
        <v>32</v>
      </c>
    </row>
    <row r="52" spans="1:25" ht="48.75" customHeight="1" x14ac:dyDescent="0.25">
      <c r="A52" s="56" t="s">
        <v>60</v>
      </c>
      <c r="B52" s="57" t="s">
        <v>155</v>
      </c>
      <c r="C52" s="58" t="s">
        <v>160</v>
      </c>
      <c r="D52" s="60">
        <f t="shared" si="41"/>
        <v>42.279573738990088</v>
      </c>
      <c r="E52" s="60" t="s">
        <v>664</v>
      </c>
      <c r="F52" s="59">
        <f t="shared" si="40"/>
        <v>42.279573738990088</v>
      </c>
      <c r="G52" s="59">
        <v>0</v>
      </c>
      <c r="H52" s="59">
        <v>0</v>
      </c>
      <c r="I52" s="59">
        <f t="shared" si="42"/>
        <v>42.279573738990088</v>
      </c>
      <c r="J52" s="59">
        <v>0</v>
      </c>
      <c r="K52" s="59">
        <f t="shared" si="43"/>
        <v>35.232978115825077</v>
      </c>
      <c r="L52" s="61">
        <v>2023</v>
      </c>
      <c r="M52" s="60">
        <v>35.232978115825077</v>
      </c>
      <c r="N52" s="8" t="s">
        <v>124</v>
      </c>
      <c r="O52" s="1" t="s">
        <v>32</v>
      </c>
      <c r="P52" s="1">
        <v>13.1</v>
      </c>
      <c r="Q52" s="1" t="s">
        <v>32</v>
      </c>
      <c r="R52" s="1" t="s">
        <v>32</v>
      </c>
      <c r="S52" s="1" t="s">
        <v>32</v>
      </c>
      <c r="T52" s="1" t="s">
        <v>32</v>
      </c>
      <c r="U52" s="1" t="s">
        <v>32</v>
      </c>
      <c r="V52" s="1" t="s">
        <v>32</v>
      </c>
      <c r="W52" s="1" t="s">
        <v>32</v>
      </c>
      <c r="X52" s="1" t="s">
        <v>32</v>
      </c>
      <c r="Y52" s="1" t="s">
        <v>32</v>
      </c>
    </row>
    <row r="53" spans="1:25" ht="48.75" customHeight="1" x14ac:dyDescent="0.25">
      <c r="A53" s="56" t="s">
        <v>60</v>
      </c>
      <c r="B53" s="57" t="s">
        <v>155</v>
      </c>
      <c r="C53" s="58" t="s">
        <v>161</v>
      </c>
      <c r="D53" s="60">
        <f t="shared" si="41"/>
        <v>43.970756688549699</v>
      </c>
      <c r="E53" s="60" t="s">
        <v>664</v>
      </c>
      <c r="F53" s="59">
        <f>I53</f>
        <v>43.970756688549699</v>
      </c>
      <c r="G53" s="59">
        <v>0</v>
      </c>
      <c r="H53" s="59">
        <v>0</v>
      </c>
      <c r="I53" s="59">
        <f t="shared" si="42"/>
        <v>43.970756688549699</v>
      </c>
      <c r="J53" s="59">
        <v>0</v>
      </c>
      <c r="K53" s="59">
        <f t="shared" si="43"/>
        <v>36.642297240458085</v>
      </c>
      <c r="L53" s="61">
        <v>2024</v>
      </c>
      <c r="M53" s="60">
        <v>36.642297240458085</v>
      </c>
      <c r="N53" s="8" t="s">
        <v>124</v>
      </c>
      <c r="O53" s="1" t="s">
        <v>32</v>
      </c>
      <c r="P53" s="1">
        <v>13.1</v>
      </c>
      <c r="Q53" s="1" t="s">
        <v>32</v>
      </c>
      <c r="R53" s="1" t="s">
        <v>32</v>
      </c>
      <c r="S53" s="1" t="s">
        <v>32</v>
      </c>
      <c r="T53" s="1" t="s">
        <v>32</v>
      </c>
      <c r="U53" s="1" t="s">
        <v>32</v>
      </c>
      <c r="V53" s="1" t="s">
        <v>32</v>
      </c>
      <c r="W53" s="1" t="s">
        <v>32</v>
      </c>
      <c r="X53" s="1" t="s">
        <v>32</v>
      </c>
      <c r="Y53" s="1" t="s">
        <v>32</v>
      </c>
    </row>
    <row r="54" spans="1:25" s="10" customFormat="1" ht="48.75" customHeight="1" x14ac:dyDescent="0.25">
      <c r="A54" s="5" t="s">
        <v>62</v>
      </c>
      <c r="B54" s="6" t="s">
        <v>63</v>
      </c>
      <c r="C54" s="7" t="s">
        <v>31</v>
      </c>
      <c r="D54" s="52">
        <v>0</v>
      </c>
      <c r="E54" s="53" t="s">
        <v>32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3">
        <v>0</v>
      </c>
      <c r="L54" s="54" t="s">
        <v>32</v>
      </c>
      <c r="M54" s="53">
        <v>0</v>
      </c>
      <c r="N54" s="2" t="s">
        <v>32</v>
      </c>
      <c r="O54" s="2" t="s">
        <v>32</v>
      </c>
      <c r="P54" s="2" t="s">
        <v>32</v>
      </c>
      <c r="Q54" s="2" t="s">
        <v>32</v>
      </c>
      <c r="R54" s="2" t="s">
        <v>32</v>
      </c>
      <c r="S54" s="2" t="s">
        <v>32</v>
      </c>
      <c r="T54" s="2" t="s">
        <v>32</v>
      </c>
      <c r="U54" s="2" t="s">
        <v>32</v>
      </c>
      <c r="V54" s="2" t="s">
        <v>32</v>
      </c>
      <c r="W54" s="2" t="s">
        <v>32</v>
      </c>
      <c r="X54" s="2" t="s">
        <v>32</v>
      </c>
      <c r="Y54" s="2" t="s">
        <v>32</v>
      </c>
    </row>
    <row r="55" spans="1:25" s="10" customFormat="1" ht="48.75" customHeight="1" x14ac:dyDescent="0.25">
      <c r="A55" s="5" t="s">
        <v>64</v>
      </c>
      <c r="B55" s="6" t="s">
        <v>65</v>
      </c>
      <c r="C55" s="7" t="s">
        <v>31</v>
      </c>
      <c r="D55" s="52">
        <f>D56+D57</f>
        <v>0</v>
      </c>
      <c r="E55" s="53" t="s">
        <v>32</v>
      </c>
      <c r="F55" s="52">
        <f t="shared" ref="F55:M55" si="44">F56+F57</f>
        <v>0</v>
      </c>
      <c r="G55" s="52">
        <f t="shared" si="44"/>
        <v>0</v>
      </c>
      <c r="H55" s="52">
        <f t="shared" si="44"/>
        <v>0</v>
      </c>
      <c r="I55" s="52">
        <f t="shared" si="44"/>
        <v>0</v>
      </c>
      <c r="J55" s="52">
        <f t="shared" si="44"/>
        <v>0</v>
      </c>
      <c r="K55" s="52">
        <f t="shared" si="44"/>
        <v>0</v>
      </c>
      <c r="L55" s="54" t="s">
        <v>32</v>
      </c>
      <c r="M55" s="52">
        <f t="shared" si="44"/>
        <v>0</v>
      </c>
      <c r="N55" s="54" t="s">
        <v>32</v>
      </c>
      <c r="O55" s="54" t="s">
        <v>32</v>
      </c>
      <c r="P55" s="54" t="s">
        <v>32</v>
      </c>
      <c r="Q55" s="54" t="s">
        <v>32</v>
      </c>
      <c r="R55" s="54" t="s">
        <v>32</v>
      </c>
      <c r="S55" s="54" t="s">
        <v>32</v>
      </c>
      <c r="T55" s="54" t="s">
        <v>32</v>
      </c>
      <c r="U55" s="54" t="s">
        <v>32</v>
      </c>
      <c r="V55" s="54" t="s">
        <v>32</v>
      </c>
      <c r="W55" s="54" t="s">
        <v>32</v>
      </c>
      <c r="X55" s="54" t="s">
        <v>32</v>
      </c>
      <c r="Y55" s="54" t="s">
        <v>32</v>
      </c>
    </row>
    <row r="56" spans="1:25" s="10" customFormat="1" ht="48.75" customHeight="1" x14ac:dyDescent="0.25">
      <c r="A56" s="5" t="s">
        <v>66</v>
      </c>
      <c r="B56" s="6" t="s">
        <v>67</v>
      </c>
      <c r="C56" s="7" t="s">
        <v>31</v>
      </c>
      <c r="D56" s="52">
        <v>0</v>
      </c>
      <c r="E56" s="53" t="s">
        <v>32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3">
        <v>0</v>
      </c>
      <c r="L56" s="54" t="s">
        <v>32</v>
      </c>
      <c r="M56" s="53">
        <v>0</v>
      </c>
      <c r="N56" s="54" t="s">
        <v>32</v>
      </c>
      <c r="O56" s="54" t="s">
        <v>32</v>
      </c>
      <c r="P56" s="54" t="s">
        <v>32</v>
      </c>
      <c r="Q56" s="54" t="s">
        <v>32</v>
      </c>
      <c r="R56" s="54" t="s">
        <v>32</v>
      </c>
      <c r="S56" s="54" t="s">
        <v>32</v>
      </c>
      <c r="T56" s="54" t="s">
        <v>32</v>
      </c>
      <c r="U56" s="54" t="s">
        <v>32</v>
      </c>
      <c r="V56" s="54" t="s">
        <v>32</v>
      </c>
      <c r="W56" s="54" t="s">
        <v>32</v>
      </c>
      <c r="X56" s="54" t="s">
        <v>32</v>
      </c>
      <c r="Y56" s="54" t="s">
        <v>32</v>
      </c>
    </row>
    <row r="57" spans="1:25" s="10" customFormat="1" ht="48.75" customHeight="1" x14ac:dyDescent="0.25">
      <c r="A57" s="5" t="s">
        <v>68</v>
      </c>
      <c r="B57" s="6" t="s">
        <v>69</v>
      </c>
      <c r="C57" s="7" t="s">
        <v>31</v>
      </c>
      <c r="D57" s="52">
        <v>0</v>
      </c>
      <c r="E57" s="53" t="s">
        <v>32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3">
        <v>0</v>
      </c>
      <c r="L57" s="54" t="s">
        <v>32</v>
      </c>
      <c r="M57" s="53">
        <v>0</v>
      </c>
      <c r="N57" s="54" t="s">
        <v>32</v>
      </c>
      <c r="O57" s="54" t="s">
        <v>32</v>
      </c>
      <c r="P57" s="54" t="s">
        <v>32</v>
      </c>
      <c r="Q57" s="54" t="s">
        <v>32</v>
      </c>
      <c r="R57" s="54" t="s">
        <v>32</v>
      </c>
      <c r="S57" s="54" t="s">
        <v>32</v>
      </c>
      <c r="T57" s="54" t="s">
        <v>32</v>
      </c>
      <c r="U57" s="54" t="s">
        <v>32</v>
      </c>
      <c r="V57" s="54" t="s">
        <v>32</v>
      </c>
      <c r="W57" s="54" t="s">
        <v>32</v>
      </c>
      <c r="X57" s="54" t="s">
        <v>32</v>
      </c>
      <c r="Y57" s="54" t="s">
        <v>32</v>
      </c>
    </row>
    <row r="58" spans="1:25" s="10" customFormat="1" ht="48.75" customHeight="1" x14ac:dyDescent="0.25">
      <c r="A58" s="5" t="s">
        <v>70</v>
      </c>
      <c r="B58" s="6" t="s">
        <v>71</v>
      </c>
      <c r="C58" s="7" t="s">
        <v>31</v>
      </c>
      <c r="D58" s="52">
        <v>0</v>
      </c>
      <c r="E58" s="53" t="s">
        <v>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3">
        <v>0</v>
      </c>
      <c r="L58" s="54" t="s">
        <v>32</v>
      </c>
      <c r="M58" s="53">
        <v>0</v>
      </c>
      <c r="N58" s="54" t="s">
        <v>32</v>
      </c>
      <c r="O58" s="54" t="s">
        <v>32</v>
      </c>
      <c r="P58" s="54" t="s">
        <v>32</v>
      </c>
      <c r="Q58" s="54" t="s">
        <v>32</v>
      </c>
      <c r="R58" s="54" t="s">
        <v>32</v>
      </c>
      <c r="S58" s="54" t="s">
        <v>32</v>
      </c>
      <c r="T58" s="54" t="s">
        <v>32</v>
      </c>
      <c r="U58" s="54" t="s">
        <v>32</v>
      </c>
      <c r="V58" s="54" t="s">
        <v>32</v>
      </c>
      <c r="W58" s="54" t="s">
        <v>32</v>
      </c>
      <c r="X58" s="54" t="s">
        <v>32</v>
      </c>
      <c r="Y58" s="54" t="s">
        <v>32</v>
      </c>
    </row>
    <row r="59" spans="1:25" s="10" customFormat="1" ht="62.25" customHeight="1" x14ac:dyDescent="0.25">
      <c r="A59" s="5" t="s">
        <v>72</v>
      </c>
      <c r="B59" s="6" t="s">
        <v>73</v>
      </c>
      <c r="C59" s="7" t="s">
        <v>31</v>
      </c>
      <c r="D59" s="52">
        <f>D60+D61</f>
        <v>36.745546518686858</v>
      </c>
      <c r="E59" s="53" t="s">
        <v>32</v>
      </c>
      <c r="F59" s="52">
        <f t="shared" ref="F59:K59" si="45">F60+F61</f>
        <v>36.745546518686858</v>
      </c>
      <c r="G59" s="52">
        <f t="shared" si="45"/>
        <v>0</v>
      </c>
      <c r="H59" s="52">
        <f t="shared" si="45"/>
        <v>0</v>
      </c>
      <c r="I59" s="52">
        <f t="shared" si="45"/>
        <v>36.745546518686858</v>
      </c>
      <c r="J59" s="52">
        <f t="shared" si="45"/>
        <v>0</v>
      </c>
      <c r="K59" s="52">
        <f t="shared" si="45"/>
        <v>30.621288765572391</v>
      </c>
      <c r="L59" s="54" t="s">
        <v>32</v>
      </c>
      <c r="M59" s="52">
        <f>M60+M61</f>
        <v>30.621288765572391</v>
      </c>
      <c r="N59" s="54" t="s">
        <v>32</v>
      </c>
      <c r="O59" s="54" t="s">
        <v>32</v>
      </c>
      <c r="P59" s="55">
        <f>SUM(P60:P61)</f>
        <v>9</v>
      </c>
      <c r="Q59" s="55">
        <f t="shared" ref="Q59:Y59" si="46">SUM(Q60:Q61)</f>
        <v>0</v>
      </c>
      <c r="R59" s="55">
        <f t="shared" si="46"/>
        <v>0</v>
      </c>
      <c r="S59" s="55">
        <f t="shared" si="46"/>
        <v>0</v>
      </c>
      <c r="T59" s="55">
        <f t="shared" si="46"/>
        <v>0</v>
      </c>
      <c r="U59" s="55">
        <f t="shared" si="46"/>
        <v>0</v>
      </c>
      <c r="V59" s="55">
        <f t="shared" si="46"/>
        <v>305</v>
      </c>
      <c r="W59" s="55">
        <f t="shared" si="46"/>
        <v>0</v>
      </c>
      <c r="X59" s="55">
        <f t="shared" si="46"/>
        <v>0</v>
      </c>
      <c r="Y59" s="55">
        <f t="shared" si="46"/>
        <v>0</v>
      </c>
    </row>
    <row r="60" spans="1:25" s="10" customFormat="1" ht="48.75" customHeight="1" x14ac:dyDescent="0.25">
      <c r="A60" s="5" t="s">
        <v>74</v>
      </c>
      <c r="B60" s="6" t="s">
        <v>75</v>
      </c>
      <c r="C60" s="7" t="s">
        <v>31</v>
      </c>
      <c r="D60" s="53">
        <v>0</v>
      </c>
      <c r="E60" s="53" t="s">
        <v>32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3">
        <v>0</v>
      </c>
      <c r="L60" s="54" t="s">
        <v>32</v>
      </c>
      <c r="M60" s="53">
        <v>0</v>
      </c>
      <c r="N60" s="54" t="s">
        <v>32</v>
      </c>
      <c r="O60" s="54" t="s">
        <v>32</v>
      </c>
      <c r="P60" s="54" t="s">
        <v>32</v>
      </c>
      <c r="Q60" s="54" t="s">
        <v>32</v>
      </c>
      <c r="R60" s="54" t="s">
        <v>32</v>
      </c>
      <c r="S60" s="54" t="s">
        <v>32</v>
      </c>
      <c r="T60" s="54" t="s">
        <v>32</v>
      </c>
      <c r="U60" s="54" t="s">
        <v>32</v>
      </c>
      <c r="V60" s="54" t="s">
        <v>32</v>
      </c>
      <c r="W60" s="54" t="s">
        <v>32</v>
      </c>
      <c r="X60" s="54" t="s">
        <v>32</v>
      </c>
      <c r="Y60" s="54" t="s">
        <v>32</v>
      </c>
    </row>
    <row r="61" spans="1:25" s="10" customFormat="1" ht="63" customHeight="1" x14ac:dyDescent="0.25">
      <c r="A61" s="5" t="s">
        <v>76</v>
      </c>
      <c r="B61" s="6" t="s">
        <v>77</v>
      </c>
      <c r="C61" s="7" t="s">
        <v>31</v>
      </c>
      <c r="D61" s="52">
        <f>SUM(D62:D76)</f>
        <v>36.745546518686858</v>
      </c>
      <c r="E61" s="53" t="s">
        <v>32</v>
      </c>
      <c r="F61" s="52">
        <f t="shared" ref="F61:M61" si="47">SUM(F62:F76)</f>
        <v>36.745546518686858</v>
      </c>
      <c r="G61" s="52">
        <f t="shared" si="47"/>
        <v>0</v>
      </c>
      <c r="H61" s="52">
        <f t="shared" si="47"/>
        <v>0</v>
      </c>
      <c r="I61" s="52">
        <f t="shared" si="47"/>
        <v>36.745546518686858</v>
      </c>
      <c r="J61" s="52">
        <f t="shared" si="47"/>
        <v>0</v>
      </c>
      <c r="K61" s="52">
        <f t="shared" si="47"/>
        <v>30.621288765572391</v>
      </c>
      <c r="L61" s="54" t="s">
        <v>32</v>
      </c>
      <c r="M61" s="52">
        <f t="shared" si="47"/>
        <v>30.621288765572391</v>
      </c>
      <c r="N61" s="54" t="s">
        <v>32</v>
      </c>
      <c r="O61" s="54" t="s">
        <v>32</v>
      </c>
      <c r="P61" s="55">
        <f t="shared" ref="P61" si="48">SUM(P62:P76)</f>
        <v>9</v>
      </c>
      <c r="Q61" s="55">
        <f t="shared" ref="Q61" si="49">SUM(Q62:Q76)</f>
        <v>0</v>
      </c>
      <c r="R61" s="55">
        <f t="shared" ref="R61" si="50">SUM(R62:R76)</f>
        <v>0</v>
      </c>
      <c r="S61" s="55">
        <f t="shared" ref="S61" si="51">SUM(S62:S76)</f>
        <v>0</v>
      </c>
      <c r="T61" s="55">
        <f t="shared" ref="T61" si="52">SUM(T62:T76)</f>
        <v>0</v>
      </c>
      <c r="U61" s="55">
        <f t="shared" ref="U61" si="53">SUM(U62:U76)</f>
        <v>0</v>
      </c>
      <c r="V61" s="55">
        <f t="shared" ref="V61" si="54">SUM(V62:V76)</f>
        <v>305</v>
      </c>
      <c r="W61" s="55">
        <f t="shared" ref="W61" si="55">SUM(W62:W76)</f>
        <v>0</v>
      </c>
      <c r="X61" s="55">
        <f t="shared" ref="X61" si="56">SUM(X62:X76)</f>
        <v>0</v>
      </c>
      <c r="Y61" s="55">
        <f t="shared" ref="Y61" si="57">SUM(Y62:Y76)</f>
        <v>0</v>
      </c>
    </row>
    <row r="62" spans="1:25" ht="48.75" customHeight="1" x14ac:dyDescent="0.25">
      <c r="A62" s="56" t="s">
        <v>76</v>
      </c>
      <c r="B62" s="63" t="s">
        <v>162</v>
      </c>
      <c r="C62" s="64" t="s">
        <v>163</v>
      </c>
      <c r="D62" s="60">
        <f>M62*1.2</f>
        <v>3.0086542871953923</v>
      </c>
      <c r="E62" s="60" t="s">
        <v>664</v>
      </c>
      <c r="F62" s="60">
        <f t="shared" ref="F62:F75" si="58">I62</f>
        <v>3.0086542871953923</v>
      </c>
      <c r="G62" s="60">
        <v>0</v>
      </c>
      <c r="H62" s="60">
        <v>0</v>
      </c>
      <c r="I62" s="60">
        <f>D62</f>
        <v>3.0086542871953923</v>
      </c>
      <c r="J62" s="60">
        <v>0</v>
      </c>
      <c r="K62" s="59">
        <f>M62</f>
        <v>2.5072119059961602</v>
      </c>
      <c r="L62" s="61">
        <v>2020</v>
      </c>
      <c r="M62" s="60">
        <v>2.5072119059961602</v>
      </c>
      <c r="N62" s="8" t="s">
        <v>124</v>
      </c>
      <c r="O62" s="1" t="s">
        <v>32</v>
      </c>
      <c r="P62" s="1">
        <v>1.8</v>
      </c>
      <c r="Q62" s="1" t="s">
        <v>32</v>
      </c>
      <c r="R62" s="1" t="s">
        <v>32</v>
      </c>
      <c r="S62" s="1" t="s">
        <v>32</v>
      </c>
      <c r="T62" s="1" t="s">
        <v>32</v>
      </c>
      <c r="U62" s="1" t="s">
        <v>32</v>
      </c>
      <c r="V62" s="1" t="s">
        <v>32</v>
      </c>
      <c r="W62" s="1" t="s">
        <v>32</v>
      </c>
      <c r="X62" s="1" t="s">
        <v>32</v>
      </c>
      <c r="Y62" s="1" t="s">
        <v>32</v>
      </c>
    </row>
    <row r="63" spans="1:25" ht="48.75" customHeight="1" x14ac:dyDescent="0.25">
      <c r="A63" s="56" t="s">
        <v>76</v>
      </c>
      <c r="B63" s="63" t="s">
        <v>162</v>
      </c>
      <c r="C63" s="64" t="s">
        <v>164</v>
      </c>
      <c r="D63" s="60">
        <f t="shared" ref="D63:D76" si="59">M63*1.2</f>
        <v>3.1290004586832079</v>
      </c>
      <c r="E63" s="60" t="s">
        <v>664</v>
      </c>
      <c r="F63" s="60">
        <f t="shared" si="58"/>
        <v>3.1290004586832079</v>
      </c>
      <c r="G63" s="60">
        <v>0</v>
      </c>
      <c r="H63" s="60">
        <v>0</v>
      </c>
      <c r="I63" s="60">
        <f t="shared" ref="I63:I76" si="60">D63</f>
        <v>3.1290004586832079</v>
      </c>
      <c r="J63" s="60">
        <v>0</v>
      </c>
      <c r="K63" s="59">
        <f t="shared" ref="K63:K76" si="61">M63</f>
        <v>2.6075003822360068</v>
      </c>
      <c r="L63" s="61">
        <v>2021</v>
      </c>
      <c r="M63" s="60">
        <v>2.6075003822360068</v>
      </c>
      <c r="N63" s="8" t="s">
        <v>124</v>
      </c>
      <c r="O63" s="1" t="s">
        <v>32</v>
      </c>
      <c r="P63" s="1">
        <v>1.8</v>
      </c>
      <c r="Q63" s="1" t="s">
        <v>32</v>
      </c>
      <c r="R63" s="1" t="s">
        <v>32</v>
      </c>
      <c r="S63" s="1" t="s">
        <v>32</v>
      </c>
      <c r="T63" s="1" t="s">
        <v>32</v>
      </c>
      <c r="U63" s="1" t="s">
        <v>32</v>
      </c>
      <c r="V63" s="1" t="s">
        <v>32</v>
      </c>
      <c r="W63" s="1" t="s">
        <v>32</v>
      </c>
      <c r="X63" s="1" t="s">
        <v>32</v>
      </c>
      <c r="Y63" s="1" t="s">
        <v>32</v>
      </c>
    </row>
    <row r="64" spans="1:25" ht="48.75" customHeight="1" x14ac:dyDescent="0.25">
      <c r="A64" s="56" t="s">
        <v>76</v>
      </c>
      <c r="B64" s="63" t="s">
        <v>162</v>
      </c>
      <c r="C64" s="64" t="s">
        <v>165</v>
      </c>
      <c r="D64" s="60">
        <f t="shared" si="59"/>
        <v>3.2541604770305361</v>
      </c>
      <c r="E64" s="60" t="s">
        <v>664</v>
      </c>
      <c r="F64" s="60">
        <f t="shared" si="58"/>
        <v>3.2541604770305361</v>
      </c>
      <c r="G64" s="60">
        <v>0</v>
      </c>
      <c r="H64" s="60">
        <v>0</v>
      </c>
      <c r="I64" s="60">
        <f t="shared" si="60"/>
        <v>3.2541604770305361</v>
      </c>
      <c r="J64" s="60">
        <v>0</v>
      </c>
      <c r="K64" s="59">
        <f t="shared" si="61"/>
        <v>2.711800397525447</v>
      </c>
      <c r="L64" s="61">
        <v>2022</v>
      </c>
      <c r="M64" s="60">
        <v>2.711800397525447</v>
      </c>
      <c r="N64" s="8" t="s">
        <v>124</v>
      </c>
      <c r="O64" s="1" t="s">
        <v>32</v>
      </c>
      <c r="P64" s="1">
        <v>1.8</v>
      </c>
      <c r="Q64" s="1" t="s">
        <v>32</v>
      </c>
      <c r="R64" s="1" t="s">
        <v>32</v>
      </c>
      <c r="S64" s="1" t="s">
        <v>32</v>
      </c>
      <c r="T64" s="1" t="s">
        <v>32</v>
      </c>
      <c r="U64" s="1" t="s">
        <v>32</v>
      </c>
      <c r="V64" s="1" t="s">
        <v>32</v>
      </c>
      <c r="W64" s="1" t="s">
        <v>32</v>
      </c>
      <c r="X64" s="1" t="s">
        <v>32</v>
      </c>
      <c r="Y64" s="1" t="s">
        <v>32</v>
      </c>
    </row>
    <row r="65" spans="1:25" ht="48.75" customHeight="1" x14ac:dyDescent="0.25">
      <c r="A65" s="56" t="s">
        <v>76</v>
      </c>
      <c r="B65" s="63" t="s">
        <v>162</v>
      </c>
      <c r="C65" s="64" t="s">
        <v>166</v>
      </c>
      <c r="D65" s="60">
        <f t="shared" si="59"/>
        <v>3.3843268961117574</v>
      </c>
      <c r="E65" s="60" t="s">
        <v>664</v>
      </c>
      <c r="F65" s="60">
        <f t="shared" si="58"/>
        <v>3.3843268961117574</v>
      </c>
      <c r="G65" s="60">
        <v>0</v>
      </c>
      <c r="H65" s="60">
        <v>0</v>
      </c>
      <c r="I65" s="60">
        <f t="shared" si="60"/>
        <v>3.3843268961117574</v>
      </c>
      <c r="J65" s="60">
        <v>0</v>
      </c>
      <c r="K65" s="59">
        <f t="shared" si="61"/>
        <v>2.8202724134264647</v>
      </c>
      <c r="L65" s="61">
        <v>2023</v>
      </c>
      <c r="M65" s="60">
        <v>2.8202724134264647</v>
      </c>
      <c r="N65" s="8" t="s">
        <v>124</v>
      </c>
      <c r="O65" s="1" t="s">
        <v>32</v>
      </c>
      <c r="P65" s="1">
        <v>1.8</v>
      </c>
      <c r="Q65" s="1" t="s">
        <v>32</v>
      </c>
      <c r="R65" s="1" t="s">
        <v>32</v>
      </c>
      <c r="S65" s="1" t="s">
        <v>32</v>
      </c>
      <c r="T65" s="1" t="s">
        <v>32</v>
      </c>
      <c r="U65" s="1" t="s">
        <v>32</v>
      </c>
      <c r="V65" s="1" t="s">
        <v>32</v>
      </c>
      <c r="W65" s="1" t="s">
        <v>32</v>
      </c>
      <c r="X65" s="1" t="s">
        <v>32</v>
      </c>
      <c r="Y65" s="1" t="s">
        <v>32</v>
      </c>
    </row>
    <row r="66" spans="1:25" ht="48.75" customHeight="1" x14ac:dyDescent="0.25">
      <c r="A66" s="56" t="s">
        <v>76</v>
      </c>
      <c r="B66" s="63" t="s">
        <v>162</v>
      </c>
      <c r="C66" s="64" t="s">
        <v>167</v>
      </c>
      <c r="D66" s="60">
        <f t="shared" si="59"/>
        <v>3.5196999719562281</v>
      </c>
      <c r="E66" s="60" t="s">
        <v>664</v>
      </c>
      <c r="F66" s="60">
        <f t="shared" si="58"/>
        <v>3.5196999719562281</v>
      </c>
      <c r="G66" s="60">
        <v>0</v>
      </c>
      <c r="H66" s="60">
        <v>0</v>
      </c>
      <c r="I66" s="60">
        <f t="shared" si="60"/>
        <v>3.5196999719562281</v>
      </c>
      <c r="J66" s="60">
        <v>0</v>
      </c>
      <c r="K66" s="59">
        <f t="shared" si="61"/>
        <v>2.9330833099635236</v>
      </c>
      <c r="L66" s="61">
        <v>2024</v>
      </c>
      <c r="M66" s="60">
        <v>2.9330833099635236</v>
      </c>
      <c r="N66" s="8" t="s">
        <v>124</v>
      </c>
      <c r="O66" s="1" t="s">
        <v>32</v>
      </c>
      <c r="P66" s="1">
        <v>1.8</v>
      </c>
      <c r="Q66" s="1" t="s">
        <v>32</v>
      </c>
      <c r="R66" s="1" t="s">
        <v>32</v>
      </c>
      <c r="S66" s="1" t="s">
        <v>32</v>
      </c>
      <c r="T66" s="1" t="s">
        <v>32</v>
      </c>
      <c r="U66" s="1" t="s">
        <v>32</v>
      </c>
      <c r="V66" s="1" t="s">
        <v>32</v>
      </c>
      <c r="W66" s="1" t="s">
        <v>32</v>
      </c>
      <c r="X66" s="1" t="s">
        <v>32</v>
      </c>
      <c r="Y66" s="1" t="s">
        <v>32</v>
      </c>
    </row>
    <row r="67" spans="1:25" ht="66" customHeight="1" x14ac:dyDescent="0.25">
      <c r="A67" s="56" t="s">
        <v>76</v>
      </c>
      <c r="B67" s="65" t="s">
        <v>168</v>
      </c>
      <c r="C67" s="58" t="s">
        <v>169</v>
      </c>
      <c r="D67" s="60">
        <f t="shared" si="59"/>
        <v>0.85718303236800009</v>
      </c>
      <c r="E67" s="60" t="s">
        <v>664</v>
      </c>
      <c r="F67" s="60">
        <f t="shared" si="58"/>
        <v>0.85718303236800009</v>
      </c>
      <c r="G67" s="60">
        <v>0</v>
      </c>
      <c r="H67" s="60">
        <v>0</v>
      </c>
      <c r="I67" s="60">
        <f t="shared" si="60"/>
        <v>0.85718303236800009</v>
      </c>
      <c r="J67" s="60">
        <v>0</v>
      </c>
      <c r="K67" s="59">
        <f t="shared" si="61"/>
        <v>0.71431919364000007</v>
      </c>
      <c r="L67" s="61">
        <v>2020</v>
      </c>
      <c r="M67" s="60">
        <v>0.71431919364000007</v>
      </c>
      <c r="N67" s="8" t="s">
        <v>126</v>
      </c>
      <c r="O67" s="1" t="s">
        <v>32</v>
      </c>
      <c r="P67" s="1" t="s">
        <v>32</v>
      </c>
      <c r="Q67" s="1" t="s">
        <v>32</v>
      </c>
      <c r="R67" s="1" t="s">
        <v>32</v>
      </c>
      <c r="S67" s="1" t="s">
        <v>32</v>
      </c>
      <c r="T67" s="1" t="s">
        <v>32</v>
      </c>
      <c r="U67" s="1" t="s">
        <v>32</v>
      </c>
      <c r="V67" s="66">
        <v>39</v>
      </c>
      <c r="W67" s="1" t="s">
        <v>32</v>
      </c>
      <c r="X67" s="1" t="s">
        <v>32</v>
      </c>
      <c r="Y67" s="1" t="s">
        <v>32</v>
      </c>
    </row>
    <row r="68" spans="1:25" ht="66" customHeight="1" x14ac:dyDescent="0.25">
      <c r="A68" s="56" t="s">
        <v>76</v>
      </c>
      <c r="B68" s="65" t="s">
        <v>168</v>
      </c>
      <c r="C68" s="58" t="s">
        <v>170</v>
      </c>
      <c r="D68" s="60">
        <f t="shared" si="59"/>
        <v>0.89147035366272009</v>
      </c>
      <c r="E68" s="60" t="s">
        <v>664</v>
      </c>
      <c r="F68" s="60">
        <f t="shared" si="58"/>
        <v>0.89147035366272009</v>
      </c>
      <c r="G68" s="60">
        <v>0</v>
      </c>
      <c r="H68" s="60">
        <v>0</v>
      </c>
      <c r="I68" s="60">
        <f t="shared" si="60"/>
        <v>0.89147035366272009</v>
      </c>
      <c r="J68" s="60">
        <v>0</v>
      </c>
      <c r="K68" s="59">
        <f t="shared" si="61"/>
        <v>0.7428919613856001</v>
      </c>
      <c r="L68" s="61">
        <v>2021</v>
      </c>
      <c r="M68" s="60">
        <v>0.7428919613856001</v>
      </c>
      <c r="N68" s="8" t="s">
        <v>126</v>
      </c>
      <c r="O68" s="1" t="s">
        <v>32</v>
      </c>
      <c r="P68" s="1" t="s">
        <v>32</v>
      </c>
      <c r="Q68" s="1" t="s">
        <v>32</v>
      </c>
      <c r="R68" s="1" t="s">
        <v>32</v>
      </c>
      <c r="S68" s="1" t="s">
        <v>32</v>
      </c>
      <c r="T68" s="1" t="s">
        <v>32</v>
      </c>
      <c r="U68" s="1" t="s">
        <v>32</v>
      </c>
      <c r="V68" s="66">
        <v>39</v>
      </c>
      <c r="W68" s="1" t="s">
        <v>32</v>
      </c>
      <c r="X68" s="1" t="s">
        <v>32</v>
      </c>
      <c r="Y68" s="1" t="s">
        <v>32</v>
      </c>
    </row>
    <row r="69" spans="1:25" ht="66" customHeight="1" x14ac:dyDescent="0.25">
      <c r="A69" s="56" t="s">
        <v>76</v>
      </c>
      <c r="B69" s="65" t="s">
        <v>168</v>
      </c>
      <c r="C69" s="58" t="s">
        <v>171</v>
      </c>
      <c r="D69" s="60">
        <f t="shared" si="59"/>
        <v>0.92712916780922883</v>
      </c>
      <c r="E69" s="60" t="s">
        <v>664</v>
      </c>
      <c r="F69" s="60">
        <f t="shared" si="58"/>
        <v>0.92712916780922883</v>
      </c>
      <c r="G69" s="60">
        <v>0</v>
      </c>
      <c r="H69" s="60">
        <v>0</v>
      </c>
      <c r="I69" s="60">
        <f t="shared" si="60"/>
        <v>0.92712916780922883</v>
      </c>
      <c r="J69" s="60">
        <v>0</v>
      </c>
      <c r="K69" s="59">
        <f t="shared" si="61"/>
        <v>0.7726076398410241</v>
      </c>
      <c r="L69" s="61">
        <v>2022</v>
      </c>
      <c r="M69" s="60">
        <v>0.7726076398410241</v>
      </c>
      <c r="N69" s="8" t="s">
        <v>126</v>
      </c>
      <c r="O69" s="1" t="s">
        <v>32</v>
      </c>
      <c r="P69" s="1" t="s">
        <v>32</v>
      </c>
      <c r="Q69" s="1" t="s">
        <v>32</v>
      </c>
      <c r="R69" s="1" t="s">
        <v>32</v>
      </c>
      <c r="S69" s="1" t="s">
        <v>32</v>
      </c>
      <c r="T69" s="1" t="s">
        <v>32</v>
      </c>
      <c r="U69" s="1" t="s">
        <v>32</v>
      </c>
      <c r="V69" s="66">
        <v>39</v>
      </c>
      <c r="W69" s="1" t="s">
        <v>32</v>
      </c>
      <c r="X69" s="1" t="s">
        <v>32</v>
      </c>
      <c r="Y69" s="1" t="s">
        <v>32</v>
      </c>
    </row>
    <row r="70" spans="1:25" ht="66" customHeight="1" x14ac:dyDescent="0.25">
      <c r="A70" s="56" t="s">
        <v>76</v>
      </c>
      <c r="B70" s="65" t="s">
        <v>168</v>
      </c>
      <c r="C70" s="58" t="s">
        <v>172</v>
      </c>
      <c r="D70" s="60">
        <f t="shared" si="59"/>
        <v>0.96421433452159788</v>
      </c>
      <c r="E70" s="60" t="s">
        <v>664</v>
      </c>
      <c r="F70" s="60">
        <f t="shared" si="58"/>
        <v>0.96421433452159788</v>
      </c>
      <c r="G70" s="60">
        <v>0</v>
      </c>
      <c r="H70" s="60">
        <v>0</v>
      </c>
      <c r="I70" s="60">
        <f t="shared" si="60"/>
        <v>0.96421433452159788</v>
      </c>
      <c r="J70" s="60">
        <v>0</v>
      </c>
      <c r="K70" s="59">
        <f t="shared" si="61"/>
        <v>0.80351194543466498</v>
      </c>
      <c r="L70" s="61">
        <v>2023</v>
      </c>
      <c r="M70" s="60">
        <v>0.80351194543466498</v>
      </c>
      <c r="N70" s="8" t="s">
        <v>126</v>
      </c>
      <c r="O70" s="1" t="s">
        <v>32</v>
      </c>
      <c r="P70" s="1" t="s">
        <v>32</v>
      </c>
      <c r="Q70" s="1" t="s">
        <v>32</v>
      </c>
      <c r="R70" s="1" t="s">
        <v>32</v>
      </c>
      <c r="S70" s="1" t="s">
        <v>32</v>
      </c>
      <c r="T70" s="1" t="s">
        <v>32</v>
      </c>
      <c r="U70" s="1" t="s">
        <v>32</v>
      </c>
      <c r="V70" s="66">
        <v>39</v>
      </c>
      <c r="W70" s="1" t="s">
        <v>32</v>
      </c>
      <c r="X70" s="1" t="s">
        <v>32</v>
      </c>
      <c r="Y70" s="1" t="s">
        <v>32</v>
      </c>
    </row>
    <row r="71" spans="1:25" ht="66" customHeight="1" x14ac:dyDescent="0.25">
      <c r="A71" s="56" t="s">
        <v>76</v>
      </c>
      <c r="B71" s="65" t="s">
        <v>168</v>
      </c>
      <c r="C71" s="58" t="s">
        <v>173</v>
      </c>
      <c r="D71" s="60">
        <f t="shared" si="59"/>
        <v>1.0027829079024619</v>
      </c>
      <c r="E71" s="60" t="s">
        <v>664</v>
      </c>
      <c r="F71" s="60">
        <f t="shared" si="58"/>
        <v>1.0027829079024619</v>
      </c>
      <c r="G71" s="60">
        <v>0</v>
      </c>
      <c r="H71" s="60">
        <v>0</v>
      </c>
      <c r="I71" s="60">
        <f t="shared" si="60"/>
        <v>1.0027829079024619</v>
      </c>
      <c r="J71" s="60">
        <v>0</v>
      </c>
      <c r="K71" s="59">
        <f t="shared" si="61"/>
        <v>0.83565242325205169</v>
      </c>
      <c r="L71" s="61">
        <v>2024</v>
      </c>
      <c r="M71" s="60">
        <v>0.83565242325205169</v>
      </c>
      <c r="N71" s="8" t="s">
        <v>126</v>
      </c>
      <c r="O71" s="1" t="s">
        <v>32</v>
      </c>
      <c r="P71" s="1" t="s">
        <v>32</v>
      </c>
      <c r="Q71" s="1" t="s">
        <v>32</v>
      </c>
      <c r="R71" s="1" t="s">
        <v>32</v>
      </c>
      <c r="S71" s="1" t="s">
        <v>32</v>
      </c>
      <c r="T71" s="1" t="s">
        <v>32</v>
      </c>
      <c r="U71" s="1" t="s">
        <v>32</v>
      </c>
      <c r="V71" s="66">
        <v>39</v>
      </c>
      <c r="W71" s="1" t="s">
        <v>32</v>
      </c>
      <c r="X71" s="1" t="s">
        <v>32</v>
      </c>
      <c r="Y71" s="1" t="s">
        <v>32</v>
      </c>
    </row>
    <row r="72" spans="1:25" ht="66" customHeight="1" x14ac:dyDescent="0.25">
      <c r="A72" s="56" t="s">
        <v>76</v>
      </c>
      <c r="B72" s="65" t="s">
        <v>174</v>
      </c>
      <c r="C72" s="58" t="s">
        <v>175</v>
      </c>
      <c r="D72" s="60">
        <f t="shared" si="59"/>
        <v>1.3686515157600001</v>
      </c>
      <c r="E72" s="60" t="s">
        <v>664</v>
      </c>
      <c r="F72" s="60">
        <f t="shared" si="58"/>
        <v>1.3686515157600001</v>
      </c>
      <c r="G72" s="60">
        <v>0</v>
      </c>
      <c r="H72" s="60">
        <v>0</v>
      </c>
      <c r="I72" s="60">
        <f t="shared" si="60"/>
        <v>1.3686515157600001</v>
      </c>
      <c r="J72" s="60">
        <v>0</v>
      </c>
      <c r="K72" s="59">
        <f t="shared" si="61"/>
        <v>1.1405429298</v>
      </c>
      <c r="L72" s="61">
        <v>2020</v>
      </c>
      <c r="M72" s="60">
        <v>1.1405429298</v>
      </c>
      <c r="N72" s="8" t="s">
        <v>126</v>
      </c>
      <c r="O72" s="1" t="s">
        <v>32</v>
      </c>
      <c r="P72" s="1" t="s">
        <v>32</v>
      </c>
      <c r="Q72" s="1" t="s">
        <v>32</v>
      </c>
      <c r="R72" s="1" t="s">
        <v>32</v>
      </c>
      <c r="S72" s="1" t="s">
        <v>32</v>
      </c>
      <c r="T72" s="1" t="s">
        <v>32</v>
      </c>
      <c r="U72" s="1" t="s">
        <v>32</v>
      </c>
      <c r="V72" s="66">
        <v>22</v>
      </c>
      <c r="W72" s="1" t="s">
        <v>32</v>
      </c>
      <c r="X72" s="1" t="s">
        <v>32</v>
      </c>
      <c r="Y72" s="1" t="s">
        <v>32</v>
      </c>
    </row>
    <row r="73" spans="1:25" ht="66" customHeight="1" x14ac:dyDescent="0.25">
      <c r="A73" s="56" t="s">
        <v>76</v>
      </c>
      <c r="B73" s="65" t="s">
        <v>174</v>
      </c>
      <c r="C73" s="58" t="s">
        <v>176</v>
      </c>
      <c r="D73" s="60">
        <f t="shared" si="59"/>
        <v>3.4000695910022398</v>
      </c>
      <c r="E73" s="60" t="s">
        <v>664</v>
      </c>
      <c r="F73" s="60">
        <f t="shared" si="58"/>
        <v>3.4000695910022398</v>
      </c>
      <c r="G73" s="60">
        <v>0</v>
      </c>
      <c r="H73" s="60">
        <v>0</v>
      </c>
      <c r="I73" s="60">
        <f t="shared" si="60"/>
        <v>3.4000695910022398</v>
      </c>
      <c r="J73" s="60">
        <v>0</v>
      </c>
      <c r="K73" s="59">
        <f t="shared" si="61"/>
        <v>2.8333913258351999</v>
      </c>
      <c r="L73" s="61">
        <v>2021</v>
      </c>
      <c r="M73" s="60">
        <v>2.8333913258351999</v>
      </c>
      <c r="N73" s="8" t="s">
        <v>126</v>
      </c>
      <c r="O73" s="1" t="s">
        <v>32</v>
      </c>
      <c r="P73" s="1" t="s">
        <v>32</v>
      </c>
      <c r="Q73" s="1" t="s">
        <v>32</v>
      </c>
      <c r="R73" s="1" t="s">
        <v>32</v>
      </c>
      <c r="S73" s="1" t="s">
        <v>32</v>
      </c>
      <c r="T73" s="1" t="s">
        <v>32</v>
      </c>
      <c r="U73" s="1" t="s">
        <v>32</v>
      </c>
      <c r="V73" s="66">
        <v>22</v>
      </c>
      <c r="W73" s="1" t="s">
        <v>32</v>
      </c>
      <c r="X73" s="1" t="s">
        <v>32</v>
      </c>
      <c r="Y73" s="1" t="s">
        <v>32</v>
      </c>
    </row>
    <row r="74" spans="1:25" ht="66" customHeight="1" x14ac:dyDescent="0.25">
      <c r="A74" s="56" t="s">
        <v>76</v>
      </c>
      <c r="B74" s="65" t="s">
        <v>174</v>
      </c>
      <c r="C74" s="58" t="s">
        <v>177</v>
      </c>
      <c r="D74" s="60">
        <f t="shared" si="59"/>
        <v>3.5360723746423299</v>
      </c>
      <c r="E74" s="60" t="s">
        <v>664</v>
      </c>
      <c r="F74" s="60">
        <f t="shared" si="58"/>
        <v>3.5360723746423299</v>
      </c>
      <c r="G74" s="60">
        <v>0</v>
      </c>
      <c r="H74" s="60">
        <v>0</v>
      </c>
      <c r="I74" s="60">
        <f t="shared" si="60"/>
        <v>3.5360723746423299</v>
      </c>
      <c r="J74" s="60">
        <v>0</v>
      </c>
      <c r="K74" s="59">
        <f t="shared" si="61"/>
        <v>2.9467269788686083</v>
      </c>
      <c r="L74" s="61">
        <v>2022</v>
      </c>
      <c r="M74" s="60">
        <v>2.9467269788686083</v>
      </c>
      <c r="N74" s="8" t="s">
        <v>126</v>
      </c>
      <c r="O74" s="1" t="s">
        <v>32</v>
      </c>
      <c r="P74" s="1" t="s">
        <v>32</v>
      </c>
      <c r="Q74" s="1" t="s">
        <v>32</v>
      </c>
      <c r="R74" s="1" t="s">
        <v>32</v>
      </c>
      <c r="S74" s="1" t="s">
        <v>32</v>
      </c>
      <c r="T74" s="1" t="s">
        <v>32</v>
      </c>
      <c r="U74" s="1" t="s">
        <v>32</v>
      </c>
      <c r="V74" s="66">
        <v>22</v>
      </c>
      <c r="W74" s="1" t="s">
        <v>32</v>
      </c>
      <c r="X74" s="1" t="s">
        <v>32</v>
      </c>
      <c r="Y74" s="1" t="s">
        <v>32</v>
      </c>
    </row>
    <row r="75" spans="1:25" ht="66" customHeight="1" x14ac:dyDescent="0.25">
      <c r="A75" s="56" t="s">
        <v>76</v>
      </c>
      <c r="B75" s="65" t="s">
        <v>174</v>
      </c>
      <c r="C75" s="58" t="s">
        <v>178</v>
      </c>
      <c r="D75" s="60">
        <f t="shared" si="59"/>
        <v>3.6775152696280236</v>
      </c>
      <c r="E75" s="60" t="s">
        <v>664</v>
      </c>
      <c r="F75" s="60">
        <f t="shared" si="58"/>
        <v>3.6775152696280236</v>
      </c>
      <c r="G75" s="60">
        <v>0</v>
      </c>
      <c r="H75" s="60">
        <v>0</v>
      </c>
      <c r="I75" s="60">
        <f t="shared" si="60"/>
        <v>3.6775152696280236</v>
      </c>
      <c r="J75" s="60">
        <v>0</v>
      </c>
      <c r="K75" s="59">
        <f t="shared" si="61"/>
        <v>3.0645960580233531</v>
      </c>
      <c r="L75" s="61">
        <v>2023</v>
      </c>
      <c r="M75" s="60">
        <v>3.0645960580233531</v>
      </c>
      <c r="N75" s="8" t="s">
        <v>126</v>
      </c>
      <c r="O75" s="1" t="s">
        <v>32</v>
      </c>
      <c r="P75" s="1" t="s">
        <v>32</v>
      </c>
      <c r="Q75" s="1" t="s">
        <v>32</v>
      </c>
      <c r="R75" s="1" t="s">
        <v>32</v>
      </c>
      <c r="S75" s="1" t="s">
        <v>32</v>
      </c>
      <c r="T75" s="1" t="s">
        <v>32</v>
      </c>
      <c r="U75" s="1" t="s">
        <v>32</v>
      </c>
      <c r="V75" s="66">
        <v>22</v>
      </c>
      <c r="W75" s="1" t="s">
        <v>32</v>
      </c>
      <c r="X75" s="1" t="s">
        <v>32</v>
      </c>
      <c r="Y75" s="1" t="s">
        <v>32</v>
      </c>
    </row>
    <row r="76" spans="1:25" ht="66" customHeight="1" x14ac:dyDescent="0.25">
      <c r="A76" s="56" t="s">
        <v>76</v>
      </c>
      <c r="B76" s="65" t="s">
        <v>174</v>
      </c>
      <c r="C76" s="58" t="s">
        <v>179</v>
      </c>
      <c r="D76" s="60">
        <f t="shared" si="59"/>
        <v>3.8246158804131443</v>
      </c>
      <c r="E76" s="60" t="s">
        <v>664</v>
      </c>
      <c r="F76" s="60">
        <f>I76</f>
        <v>3.8246158804131443</v>
      </c>
      <c r="G76" s="60">
        <v>0</v>
      </c>
      <c r="H76" s="60">
        <v>0</v>
      </c>
      <c r="I76" s="60">
        <f t="shared" si="60"/>
        <v>3.8246158804131443</v>
      </c>
      <c r="J76" s="60">
        <v>0</v>
      </c>
      <c r="K76" s="59">
        <f t="shared" si="61"/>
        <v>3.1871799003442871</v>
      </c>
      <c r="L76" s="61">
        <v>2024</v>
      </c>
      <c r="M76" s="60">
        <v>3.1871799003442871</v>
      </c>
      <c r="N76" s="8" t="s">
        <v>126</v>
      </c>
      <c r="O76" s="1" t="s">
        <v>32</v>
      </c>
      <c r="P76" s="1" t="s">
        <v>32</v>
      </c>
      <c r="Q76" s="1" t="s">
        <v>32</v>
      </c>
      <c r="R76" s="1" t="s">
        <v>32</v>
      </c>
      <c r="S76" s="1" t="s">
        <v>32</v>
      </c>
      <c r="T76" s="1" t="s">
        <v>32</v>
      </c>
      <c r="U76" s="1" t="s">
        <v>32</v>
      </c>
      <c r="V76" s="66">
        <v>22</v>
      </c>
      <c r="W76" s="1" t="s">
        <v>32</v>
      </c>
      <c r="X76" s="1" t="s">
        <v>32</v>
      </c>
      <c r="Y76" s="1" t="s">
        <v>32</v>
      </c>
    </row>
    <row r="77" spans="1:25" s="10" customFormat="1" ht="48.75" customHeight="1" x14ac:dyDescent="0.25">
      <c r="A77" s="5" t="s">
        <v>78</v>
      </c>
      <c r="B77" s="6" t="s">
        <v>79</v>
      </c>
      <c r="C77" s="7" t="s">
        <v>31</v>
      </c>
      <c r="D77" s="52">
        <f>D78+D211+D262+D272</f>
        <v>795.72945241540754</v>
      </c>
      <c r="E77" s="53" t="s">
        <v>32</v>
      </c>
      <c r="F77" s="52">
        <f t="shared" ref="F77:M77" si="62">F78+F211+F262+F272</f>
        <v>795.72945241540754</v>
      </c>
      <c r="G77" s="52">
        <f t="shared" si="62"/>
        <v>0</v>
      </c>
      <c r="H77" s="52">
        <f t="shared" si="62"/>
        <v>0</v>
      </c>
      <c r="I77" s="52">
        <f t="shared" si="62"/>
        <v>795.72945241540754</v>
      </c>
      <c r="J77" s="52">
        <f t="shared" si="62"/>
        <v>0</v>
      </c>
      <c r="K77" s="52">
        <f t="shared" si="62"/>
        <v>663.10787701283994</v>
      </c>
      <c r="L77" s="54" t="s">
        <v>32</v>
      </c>
      <c r="M77" s="52">
        <f t="shared" si="62"/>
        <v>663.10787701283994</v>
      </c>
      <c r="N77" s="55" t="s">
        <v>32</v>
      </c>
      <c r="O77" s="55" t="s">
        <v>32</v>
      </c>
      <c r="P77" s="55">
        <f>SUM(P78,P211,P262,P272)</f>
        <v>161.15799999999999</v>
      </c>
      <c r="Q77" s="55">
        <f t="shared" ref="Q77" si="63">Q78+Q211+Q262+Q272</f>
        <v>0</v>
      </c>
      <c r="R77" s="55">
        <f t="shared" ref="R77" si="64">R78+R211+R262+R272</f>
        <v>51.5</v>
      </c>
      <c r="S77" s="55">
        <f t="shared" ref="S77" si="65">S78+S211+S262+S272</f>
        <v>0</v>
      </c>
      <c r="T77" s="55">
        <f t="shared" ref="T77" si="66">T78+T211+T262+T272</f>
        <v>0</v>
      </c>
      <c r="U77" s="55">
        <f t="shared" ref="U77" si="67">U78+U211+U262+U272</f>
        <v>0</v>
      </c>
      <c r="V77" s="55">
        <f t="shared" ref="V77" si="68">V78+V211+V262+V272</f>
        <v>504</v>
      </c>
      <c r="W77" s="55">
        <f t="shared" ref="W77" si="69">W78+W211+W262+W272</f>
        <v>0</v>
      </c>
      <c r="X77" s="55">
        <f t="shared" ref="X77" si="70">X78+X211+X262+X272</f>
        <v>0</v>
      </c>
      <c r="Y77" s="55">
        <f t="shared" ref="Y77" si="71">Y78+Y211+Y262+Y272</f>
        <v>0</v>
      </c>
    </row>
    <row r="78" spans="1:25" s="10" customFormat="1" ht="48.75" customHeight="1" x14ac:dyDescent="0.25">
      <c r="A78" s="5" t="s">
        <v>80</v>
      </c>
      <c r="B78" s="6" t="s">
        <v>81</v>
      </c>
      <c r="C78" s="7" t="s">
        <v>31</v>
      </c>
      <c r="D78" s="52">
        <f>D79+D85</f>
        <v>132.56233215355164</v>
      </c>
      <c r="E78" s="53" t="s">
        <v>32</v>
      </c>
      <c r="F78" s="52">
        <f t="shared" ref="F78:M78" si="72">F79+F85</f>
        <v>132.56233215355164</v>
      </c>
      <c r="G78" s="52">
        <f t="shared" si="72"/>
        <v>0</v>
      </c>
      <c r="H78" s="52">
        <f t="shared" si="72"/>
        <v>0</v>
      </c>
      <c r="I78" s="52">
        <f t="shared" si="72"/>
        <v>132.56233215355164</v>
      </c>
      <c r="J78" s="52">
        <f t="shared" si="72"/>
        <v>0</v>
      </c>
      <c r="K78" s="52">
        <f t="shared" si="72"/>
        <v>110.46861012795976</v>
      </c>
      <c r="L78" s="54" t="s">
        <v>32</v>
      </c>
      <c r="M78" s="52">
        <f t="shared" si="72"/>
        <v>110.46861012795976</v>
      </c>
      <c r="N78" s="55" t="s">
        <v>32</v>
      </c>
      <c r="O78" s="55" t="s">
        <v>32</v>
      </c>
      <c r="P78" s="55">
        <f t="shared" ref="P78" si="73">P79+P85</f>
        <v>0</v>
      </c>
      <c r="Q78" s="55">
        <f t="shared" ref="Q78" si="74">Q79+Q85</f>
        <v>0</v>
      </c>
      <c r="R78" s="55">
        <f t="shared" ref="R78" si="75">R79+R85</f>
        <v>51.5</v>
      </c>
      <c r="S78" s="55">
        <f t="shared" ref="S78" si="76">S79+S85</f>
        <v>0</v>
      </c>
      <c r="T78" s="55">
        <f t="shared" ref="T78" si="77">T79+T85</f>
        <v>0</v>
      </c>
      <c r="U78" s="55">
        <f t="shared" ref="U78" si="78">U79+U85</f>
        <v>0</v>
      </c>
      <c r="V78" s="55">
        <f t="shared" ref="V78" si="79">V79+V85</f>
        <v>500</v>
      </c>
      <c r="W78" s="55">
        <f t="shared" ref="W78" si="80">W79+W85</f>
        <v>0</v>
      </c>
      <c r="X78" s="55">
        <f t="shared" ref="X78" si="81">X79+X85</f>
        <v>0</v>
      </c>
      <c r="Y78" s="55">
        <f t="shared" ref="Y78" si="82">Y79+Y85</f>
        <v>0</v>
      </c>
    </row>
    <row r="79" spans="1:25" s="10" customFormat="1" ht="48.75" customHeight="1" x14ac:dyDescent="0.25">
      <c r="A79" s="5" t="s">
        <v>82</v>
      </c>
      <c r="B79" s="6" t="s">
        <v>83</v>
      </c>
      <c r="C79" s="7" t="s">
        <v>31</v>
      </c>
      <c r="D79" s="52">
        <f>SUM(D80:D84)</f>
        <v>2.3386869872213625</v>
      </c>
      <c r="E79" s="53" t="s">
        <v>32</v>
      </c>
      <c r="F79" s="52">
        <f t="shared" ref="F79:M79" si="83">SUM(F80:F84)</f>
        <v>2.3386869872213625</v>
      </c>
      <c r="G79" s="52">
        <f t="shared" si="83"/>
        <v>0</v>
      </c>
      <c r="H79" s="52">
        <f t="shared" si="83"/>
        <v>0</v>
      </c>
      <c r="I79" s="52">
        <f t="shared" si="83"/>
        <v>2.3386869872213625</v>
      </c>
      <c r="J79" s="52">
        <f t="shared" si="83"/>
        <v>0</v>
      </c>
      <c r="K79" s="52">
        <f t="shared" si="83"/>
        <v>1.9489058226844691</v>
      </c>
      <c r="L79" s="54" t="s">
        <v>32</v>
      </c>
      <c r="M79" s="52">
        <f t="shared" si="83"/>
        <v>1.9489058226844691</v>
      </c>
      <c r="N79" s="55" t="s">
        <v>32</v>
      </c>
      <c r="O79" s="55" t="s">
        <v>32</v>
      </c>
      <c r="P79" s="55">
        <f t="shared" ref="P79" si="84">SUM(P80:P84)</f>
        <v>0</v>
      </c>
      <c r="Q79" s="55">
        <f t="shared" ref="Q79" si="85">SUM(Q80:Q84)</f>
        <v>0</v>
      </c>
      <c r="R79" s="55">
        <f t="shared" ref="R79" si="86">SUM(R80:R84)</f>
        <v>0</v>
      </c>
      <c r="S79" s="55">
        <f t="shared" ref="S79" si="87">SUM(S80:S84)</f>
        <v>0</v>
      </c>
      <c r="T79" s="55">
        <f t="shared" ref="T79" si="88">SUM(T80:T84)</f>
        <v>0</v>
      </c>
      <c r="U79" s="55">
        <f t="shared" ref="U79" si="89">SUM(U80:U84)</f>
        <v>0</v>
      </c>
      <c r="V79" s="55">
        <f t="shared" ref="V79" si="90">SUM(V80:V84)</f>
        <v>50</v>
      </c>
      <c r="W79" s="55">
        <f t="shared" ref="W79" si="91">SUM(W80:W84)</f>
        <v>0</v>
      </c>
      <c r="X79" s="55">
        <f t="shared" ref="X79" si="92">SUM(X80:X84)</f>
        <v>0</v>
      </c>
      <c r="Y79" s="55">
        <f t="shared" ref="Y79" si="93">SUM(Y80:Y84)</f>
        <v>0</v>
      </c>
    </row>
    <row r="80" spans="1:25" ht="70.5" customHeight="1" x14ac:dyDescent="0.25">
      <c r="A80" s="56" t="s">
        <v>82</v>
      </c>
      <c r="B80" s="65" t="s">
        <v>84</v>
      </c>
      <c r="C80" s="58" t="s">
        <v>180</v>
      </c>
      <c r="D80" s="60">
        <f>M80*1.2</f>
        <v>0.43178502781440009</v>
      </c>
      <c r="E80" s="60" t="s">
        <v>664</v>
      </c>
      <c r="F80" s="60">
        <f t="shared" ref="F80:F83" si="94">I80</f>
        <v>0.43178502781440009</v>
      </c>
      <c r="G80" s="60">
        <v>0</v>
      </c>
      <c r="H80" s="60">
        <v>0</v>
      </c>
      <c r="I80" s="60">
        <f>D80</f>
        <v>0.43178502781440009</v>
      </c>
      <c r="J80" s="60">
        <v>0</v>
      </c>
      <c r="K80" s="59">
        <f>M80</f>
        <v>0.35982085651200008</v>
      </c>
      <c r="L80" s="61">
        <v>2020</v>
      </c>
      <c r="M80" s="60">
        <v>0.35982085651200008</v>
      </c>
      <c r="N80" s="8" t="s">
        <v>125</v>
      </c>
      <c r="O80" s="1" t="s">
        <v>32</v>
      </c>
      <c r="P80" s="1" t="s">
        <v>32</v>
      </c>
      <c r="Q80" s="1" t="s">
        <v>32</v>
      </c>
      <c r="R80" s="1" t="s">
        <v>32</v>
      </c>
      <c r="S80" s="1" t="s">
        <v>32</v>
      </c>
      <c r="T80" s="1" t="s">
        <v>32</v>
      </c>
      <c r="U80" s="1" t="s">
        <v>32</v>
      </c>
      <c r="V80" s="66">
        <v>10</v>
      </c>
      <c r="W80" s="1" t="s">
        <v>32</v>
      </c>
      <c r="X80" s="1" t="s">
        <v>32</v>
      </c>
      <c r="Y80" s="1" t="s">
        <v>32</v>
      </c>
    </row>
    <row r="81" spans="1:25" ht="69.75" customHeight="1" x14ac:dyDescent="0.25">
      <c r="A81" s="56" t="s">
        <v>82</v>
      </c>
      <c r="B81" s="65" t="s">
        <v>84</v>
      </c>
      <c r="C81" s="58" t="s">
        <v>181</v>
      </c>
      <c r="D81" s="60">
        <f t="shared" ref="D81:D84" si="95">M81*1.2</f>
        <v>0.44905642892697606</v>
      </c>
      <c r="E81" s="60" t="s">
        <v>664</v>
      </c>
      <c r="F81" s="60">
        <f t="shared" si="94"/>
        <v>0.44905642892697606</v>
      </c>
      <c r="G81" s="60">
        <v>0</v>
      </c>
      <c r="H81" s="60">
        <v>0</v>
      </c>
      <c r="I81" s="60">
        <f t="shared" ref="I81:I84" si="96">D81</f>
        <v>0.44905642892697606</v>
      </c>
      <c r="J81" s="60">
        <v>0</v>
      </c>
      <c r="K81" s="59">
        <f t="shared" ref="K81:K84" si="97">M81</f>
        <v>0.37421369077248007</v>
      </c>
      <c r="L81" s="61">
        <v>2021</v>
      </c>
      <c r="M81" s="60">
        <v>0.37421369077248007</v>
      </c>
      <c r="N81" s="8" t="s">
        <v>125</v>
      </c>
      <c r="O81" s="1" t="s">
        <v>32</v>
      </c>
      <c r="P81" s="1" t="s">
        <v>32</v>
      </c>
      <c r="Q81" s="1" t="s">
        <v>32</v>
      </c>
      <c r="R81" s="1" t="s">
        <v>32</v>
      </c>
      <c r="S81" s="1" t="s">
        <v>32</v>
      </c>
      <c r="T81" s="1" t="s">
        <v>32</v>
      </c>
      <c r="U81" s="1" t="s">
        <v>32</v>
      </c>
      <c r="V81" s="66">
        <v>10</v>
      </c>
      <c r="W81" s="1" t="s">
        <v>32</v>
      </c>
      <c r="X81" s="1" t="s">
        <v>32</v>
      </c>
      <c r="Y81" s="1" t="s">
        <v>32</v>
      </c>
    </row>
    <row r="82" spans="1:25" ht="63.75" customHeight="1" x14ac:dyDescent="0.25">
      <c r="A82" s="56" t="s">
        <v>82</v>
      </c>
      <c r="B82" s="65" t="s">
        <v>84</v>
      </c>
      <c r="C82" s="58" t="s">
        <v>182</v>
      </c>
      <c r="D82" s="60">
        <f t="shared" si="95"/>
        <v>0.46701868608405511</v>
      </c>
      <c r="E82" s="60" t="s">
        <v>664</v>
      </c>
      <c r="F82" s="60">
        <f t="shared" si="94"/>
        <v>0.46701868608405511</v>
      </c>
      <c r="G82" s="60">
        <v>0</v>
      </c>
      <c r="H82" s="60">
        <v>0</v>
      </c>
      <c r="I82" s="60">
        <f t="shared" si="96"/>
        <v>0.46701868608405511</v>
      </c>
      <c r="J82" s="60">
        <v>0</v>
      </c>
      <c r="K82" s="59">
        <f t="shared" si="97"/>
        <v>0.38918223840337929</v>
      </c>
      <c r="L82" s="61">
        <v>2022</v>
      </c>
      <c r="M82" s="60">
        <v>0.38918223840337929</v>
      </c>
      <c r="N82" s="8" t="s">
        <v>125</v>
      </c>
      <c r="O82" s="1" t="s">
        <v>32</v>
      </c>
      <c r="P82" s="1" t="s">
        <v>32</v>
      </c>
      <c r="Q82" s="1" t="s">
        <v>32</v>
      </c>
      <c r="R82" s="1" t="s">
        <v>32</v>
      </c>
      <c r="S82" s="1" t="s">
        <v>32</v>
      </c>
      <c r="T82" s="1" t="s">
        <v>32</v>
      </c>
      <c r="U82" s="1" t="s">
        <v>32</v>
      </c>
      <c r="V82" s="66">
        <v>10</v>
      </c>
      <c r="W82" s="1" t="s">
        <v>32</v>
      </c>
      <c r="X82" s="1" t="s">
        <v>32</v>
      </c>
      <c r="Y82" s="1" t="s">
        <v>32</v>
      </c>
    </row>
    <row r="83" spans="1:25" ht="66" customHeight="1" x14ac:dyDescent="0.25">
      <c r="A83" s="56" t="s">
        <v>82</v>
      </c>
      <c r="B83" s="65" t="s">
        <v>84</v>
      </c>
      <c r="C83" s="58" t="s">
        <v>183</v>
      </c>
      <c r="D83" s="60">
        <f t="shared" si="95"/>
        <v>0.4856994335274174</v>
      </c>
      <c r="E83" s="60" t="s">
        <v>664</v>
      </c>
      <c r="F83" s="60">
        <f t="shared" si="94"/>
        <v>0.4856994335274174</v>
      </c>
      <c r="G83" s="60">
        <v>0</v>
      </c>
      <c r="H83" s="60">
        <v>0</v>
      </c>
      <c r="I83" s="60">
        <f t="shared" si="96"/>
        <v>0.4856994335274174</v>
      </c>
      <c r="J83" s="60">
        <v>0</v>
      </c>
      <c r="K83" s="59">
        <f t="shared" si="97"/>
        <v>0.40474952793951452</v>
      </c>
      <c r="L83" s="61">
        <v>2023</v>
      </c>
      <c r="M83" s="60">
        <v>0.40474952793951452</v>
      </c>
      <c r="N83" s="8" t="s">
        <v>125</v>
      </c>
      <c r="O83" s="1" t="s">
        <v>32</v>
      </c>
      <c r="P83" s="1" t="s">
        <v>32</v>
      </c>
      <c r="Q83" s="1" t="s">
        <v>32</v>
      </c>
      <c r="R83" s="1" t="s">
        <v>32</v>
      </c>
      <c r="S83" s="1" t="s">
        <v>32</v>
      </c>
      <c r="T83" s="1" t="s">
        <v>32</v>
      </c>
      <c r="U83" s="1" t="s">
        <v>32</v>
      </c>
      <c r="V83" s="66">
        <v>10</v>
      </c>
      <c r="W83" s="1" t="s">
        <v>32</v>
      </c>
      <c r="X83" s="1" t="s">
        <v>32</v>
      </c>
      <c r="Y83" s="1" t="s">
        <v>32</v>
      </c>
    </row>
    <row r="84" spans="1:25" ht="61.5" customHeight="1" x14ac:dyDescent="0.25">
      <c r="A84" s="56" t="s">
        <v>82</v>
      </c>
      <c r="B84" s="65" t="s">
        <v>84</v>
      </c>
      <c r="C84" s="58" t="s">
        <v>184</v>
      </c>
      <c r="D84" s="60">
        <f t="shared" si="95"/>
        <v>0.50512741086851398</v>
      </c>
      <c r="E84" s="60" t="s">
        <v>664</v>
      </c>
      <c r="F84" s="60">
        <f>I84</f>
        <v>0.50512741086851398</v>
      </c>
      <c r="G84" s="60">
        <v>0</v>
      </c>
      <c r="H84" s="60">
        <v>0</v>
      </c>
      <c r="I84" s="60">
        <f t="shared" si="96"/>
        <v>0.50512741086851398</v>
      </c>
      <c r="J84" s="60">
        <v>0</v>
      </c>
      <c r="K84" s="59">
        <f t="shared" si="97"/>
        <v>0.42093950905709504</v>
      </c>
      <c r="L84" s="61">
        <v>2024</v>
      </c>
      <c r="M84" s="60">
        <v>0.42093950905709504</v>
      </c>
      <c r="N84" s="8" t="s">
        <v>125</v>
      </c>
      <c r="O84" s="1" t="s">
        <v>32</v>
      </c>
      <c r="P84" s="1" t="s">
        <v>32</v>
      </c>
      <c r="Q84" s="1" t="s">
        <v>32</v>
      </c>
      <c r="R84" s="1" t="s">
        <v>32</v>
      </c>
      <c r="S84" s="1" t="s">
        <v>32</v>
      </c>
      <c r="T84" s="1" t="s">
        <v>32</v>
      </c>
      <c r="U84" s="1" t="s">
        <v>32</v>
      </c>
      <c r="V84" s="66">
        <v>10</v>
      </c>
      <c r="W84" s="1" t="s">
        <v>32</v>
      </c>
      <c r="X84" s="1" t="s">
        <v>32</v>
      </c>
      <c r="Y84" s="1" t="s">
        <v>32</v>
      </c>
    </row>
    <row r="85" spans="1:25" s="10" customFormat="1" ht="48.75" customHeight="1" x14ac:dyDescent="0.25">
      <c r="A85" s="5" t="s">
        <v>85</v>
      </c>
      <c r="B85" s="6" t="s">
        <v>86</v>
      </c>
      <c r="C85" s="7" t="s">
        <v>31</v>
      </c>
      <c r="D85" s="52">
        <f>SUM(D86:D210)</f>
        <v>130.22364516633027</v>
      </c>
      <c r="E85" s="53" t="s">
        <v>32</v>
      </c>
      <c r="F85" s="52">
        <f t="shared" ref="F85:M85" si="98">SUM(F86:F210)</f>
        <v>130.22364516633027</v>
      </c>
      <c r="G85" s="52">
        <f t="shared" si="98"/>
        <v>0</v>
      </c>
      <c r="H85" s="52">
        <f t="shared" si="98"/>
        <v>0</v>
      </c>
      <c r="I85" s="52">
        <f t="shared" si="98"/>
        <v>130.22364516633027</v>
      </c>
      <c r="J85" s="52">
        <f t="shared" si="98"/>
        <v>0</v>
      </c>
      <c r="K85" s="52">
        <f t="shared" si="98"/>
        <v>108.5197043052753</v>
      </c>
      <c r="L85" s="54" t="s">
        <v>32</v>
      </c>
      <c r="M85" s="52">
        <f t="shared" si="98"/>
        <v>108.5197043052753</v>
      </c>
      <c r="N85" s="55" t="s">
        <v>32</v>
      </c>
      <c r="O85" s="55" t="s">
        <v>32</v>
      </c>
      <c r="P85" s="55">
        <f t="shared" ref="P85" si="99">SUM(P86:P210)</f>
        <v>0</v>
      </c>
      <c r="Q85" s="55">
        <f t="shared" ref="Q85" si="100">SUM(Q86:Q210)</f>
        <v>0</v>
      </c>
      <c r="R85" s="55">
        <f t="shared" ref="R85" si="101">SUM(R86:R210)</f>
        <v>51.5</v>
      </c>
      <c r="S85" s="55">
        <f t="shared" ref="S85" si="102">SUM(S86:S210)</f>
        <v>0</v>
      </c>
      <c r="T85" s="55">
        <f t="shared" ref="T85" si="103">SUM(T86:T210)</f>
        <v>0</v>
      </c>
      <c r="U85" s="55">
        <f t="shared" ref="U85" si="104">SUM(U86:U210)</f>
        <v>0</v>
      </c>
      <c r="V85" s="55">
        <f t="shared" ref="V85" si="105">SUM(V86:V210)</f>
        <v>450</v>
      </c>
      <c r="W85" s="55">
        <f t="shared" ref="W85" si="106">SUM(W86:W210)</f>
        <v>0</v>
      </c>
      <c r="X85" s="55">
        <f t="shared" ref="X85" si="107">SUM(X86:X210)</f>
        <v>0</v>
      </c>
      <c r="Y85" s="55">
        <f t="shared" ref="Y85" si="108">SUM(Y86:Y210)</f>
        <v>0</v>
      </c>
    </row>
    <row r="86" spans="1:25" ht="66" customHeight="1" x14ac:dyDescent="0.25">
      <c r="A86" s="67" t="s">
        <v>85</v>
      </c>
      <c r="B86" s="65" t="s">
        <v>675</v>
      </c>
      <c r="C86" s="58" t="s">
        <v>185</v>
      </c>
      <c r="D86" s="60">
        <f>M86*1.2</f>
        <v>0.46106033404312408</v>
      </c>
      <c r="E86" s="60" t="s">
        <v>123</v>
      </c>
      <c r="F86" s="60">
        <f t="shared" ref="F86:F149" si="109">I86</f>
        <v>0.46106033404312408</v>
      </c>
      <c r="G86" s="60">
        <v>0</v>
      </c>
      <c r="H86" s="60">
        <v>0</v>
      </c>
      <c r="I86" s="60">
        <f>D86</f>
        <v>0.46106033404312408</v>
      </c>
      <c r="J86" s="60">
        <v>0</v>
      </c>
      <c r="K86" s="59">
        <f>M86</f>
        <v>0.38421694503593673</v>
      </c>
      <c r="L86" s="61">
        <v>2024</v>
      </c>
      <c r="M86" s="60">
        <v>0.38421694503593673</v>
      </c>
      <c r="N86" s="8" t="s">
        <v>126</v>
      </c>
      <c r="O86" s="1" t="s">
        <v>32</v>
      </c>
      <c r="P86" s="1" t="s">
        <v>32</v>
      </c>
      <c r="Q86" s="1" t="s">
        <v>32</v>
      </c>
      <c r="R86" s="1" t="s">
        <v>32</v>
      </c>
      <c r="S86" s="1" t="s">
        <v>32</v>
      </c>
      <c r="T86" s="1" t="s">
        <v>32</v>
      </c>
      <c r="U86" s="1" t="s">
        <v>32</v>
      </c>
      <c r="V86" s="66">
        <v>10</v>
      </c>
      <c r="W86" s="1" t="s">
        <v>32</v>
      </c>
      <c r="X86" s="1" t="s">
        <v>32</v>
      </c>
      <c r="Y86" s="1" t="s">
        <v>32</v>
      </c>
    </row>
    <row r="87" spans="1:25" ht="66" customHeight="1" x14ac:dyDescent="0.25">
      <c r="A87" s="67" t="s">
        <v>85</v>
      </c>
      <c r="B87" s="65" t="s">
        <v>186</v>
      </c>
      <c r="C87" s="58" t="s">
        <v>187</v>
      </c>
      <c r="D87" s="60">
        <f t="shared" ref="D87:D150" si="110">M87*1.2</f>
        <v>0.31701744488135769</v>
      </c>
      <c r="E87" s="60" t="s">
        <v>664</v>
      </c>
      <c r="F87" s="60">
        <f t="shared" si="109"/>
        <v>0.31701744488135769</v>
      </c>
      <c r="G87" s="60">
        <v>0</v>
      </c>
      <c r="H87" s="60">
        <v>0</v>
      </c>
      <c r="I87" s="60">
        <f t="shared" ref="I87:I150" si="111">D87</f>
        <v>0.31701744488135769</v>
      </c>
      <c r="J87" s="60">
        <v>0</v>
      </c>
      <c r="K87" s="59">
        <f t="shared" ref="K87:K150" si="112">M87</f>
        <v>0.2641812040677981</v>
      </c>
      <c r="L87" s="61">
        <v>2020</v>
      </c>
      <c r="M87" s="60">
        <v>0.2641812040677981</v>
      </c>
      <c r="N87" s="8" t="s">
        <v>126</v>
      </c>
      <c r="O87" s="1" t="s">
        <v>32</v>
      </c>
      <c r="P87" s="1" t="s">
        <v>32</v>
      </c>
      <c r="Q87" s="1" t="s">
        <v>32</v>
      </c>
      <c r="R87" s="1" t="s">
        <v>32</v>
      </c>
      <c r="S87" s="1" t="s">
        <v>32</v>
      </c>
      <c r="T87" s="1" t="s">
        <v>32</v>
      </c>
      <c r="U87" s="1" t="s">
        <v>32</v>
      </c>
      <c r="V87" s="66">
        <v>4</v>
      </c>
      <c r="W87" s="1" t="s">
        <v>32</v>
      </c>
      <c r="X87" s="1" t="s">
        <v>32</v>
      </c>
      <c r="Y87" s="1" t="s">
        <v>32</v>
      </c>
    </row>
    <row r="88" spans="1:25" ht="66" customHeight="1" x14ac:dyDescent="0.25">
      <c r="A88" s="67" t="s">
        <v>85</v>
      </c>
      <c r="B88" s="65" t="s">
        <v>188</v>
      </c>
      <c r="C88" s="58" t="s">
        <v>189</v>
      </c>
      <c r="D88" s="60">
        <f t="shared" si="110"/>
        <v>0.3962718061016971</v>
      </c>
      <c r="E88" s="60" t="s">
        <v>664</v>
      </c>
      <c r="F88" s="60">
        <f t="shared" si="109"/>
        <v>0.3962718061016971</v>
      </c>
      <c r="G88" s="60">
        <v>0</v>
      </c>
      <c r="H88" s="60">
        <v>0</v>
      </c>
      <c r="I88" s="60">
        <f t="shared" si="111"/>
        <v>0.3962718061016971</v>
      </c>
      <c r="J88" s="60">
        <v>0</v>
      </c>
      <c r="K88" s="59">
        <f t="shared" si="112"/>
        <v>0.3302265050847476</v>
      </c>
      <c r="L88" s="61">
        <v>2020</v>
      </c>
      <c r="M88" s="60">
        <v>0.3302265050847476</v>
      </c>
      <c r="N88" s="8" t="s">
        <v>126</v>
      </c>
      <c r="O88" s="1" t="s">
        <v>32</v>
      </c>
      <c r="P88" s="1" t="s">
        <v>32</v>
      </c>
      <c r="Q88" s="1" t="s">
        <v>32</v>
      </c>
      <c r="R88" s="1" t="s">
        <v>32</v>
      </c>
      <c r="S88" s="1" t="s">
        <v>32</v>
      </c>
      <c r="T88" s="1" t="s">
        <v>32</v>
      </c>
      <c r="U88" s="1" t="s">
        <v>32</v>
      </c>
      <c r="V88" s="66">
        <v>5</v>
      </c>
      <c r="W88" s="1" t="s">
        <v>32</v>
      </c>
      <c r="X88" s="1" t="s">
        <v>32</v>
      </c>
      <c r="Y88" s="1" t="s">
        <v>32</v>
      </c>
    </row>
    <row r="89" spans="1:25" ht="66" customHeight="1" x14ac:dyDescent="0.25">
      <c r="A89" s="67" t="s">
        <v>85</v>
      </c>
      <c r="B89" s="65" t="s">
        <v>190</v>
      </c>
      <c r="C89" s="58" t="s">
        <v>191</v>
      </c>
      <c r="D89" s="60">
        <f t="shared" si="110"/>
        <v>0.3962718061016971</v>
      </c>
      <c r="E89" s="60" t="s">
        <v>664</v>
      </c>
      <c r="F89" s="60">
        <f t="shared" si="109"/>
        <v>0.3962718061016971</v>
      </c>
      <c r="G89" s="60">
        <v>0</v>
      </c>
      <c r="H89" s="60">
        <v>0</v>
      </c>
      <c r="I89" s="60">
        <f t="shared" si="111"/>
        <v>0.3962718061016971</v>
      </c>
      <c r="J89" s="60">
        <v>0</v>
      </c>
      <c r="K89" s="59">
        <f t="shared" si="112"/>
        <v>0.3302265050847476</v>
      </c>
      <c r="L89" s="61">
        <v>2020</v>
      </c>
      <c r="M89" s="60">
        <v>0.3302265050847476</v>
      </c>
      <c r="N89" s="8" t="s">
        <v>126</v>
      </c>
      <c r="O89" s="1" t="s">
        <v>32</v>
      </c>
      <c r="P89" s="1" t="s">
        <v>32</v>
      </c>
      <c r="Q89" s="1" t="s">
        <v>32</v>
      </c>
      <c r="R89" s="1" t="s">
        <v>32</v>
      </c>
      <c r="S89" s="1" t="s">
        <v>32</v>
      </c>
      <c r="T89" s="1" t="s">
        <v>32</v>
      </c>
      <c r="U89" s="1" t="s">
        <v>32</v>
      </c>
      <c r="V89" s="66">
        <v>5</v>
      </c>
      <c r="W89" s="1" t="s">
        <v>32</v>
      </c>
      <c r="X89" s="1" t="s">
        <v>32</v>
      </c>
      <c r="Y89" s="1" t="s">
        <v>32</v>
      </c>
    </row>
    <row r="90" spans="1:25" ht="66" customHeight="1" x14ac:dyDescent="0.25">
      <c r="A90" s="67" t="s">
        <v>85</v>
      </c>
      <c r="B90" s="65" t="s">
        <v>192</v>
      </c>
      <c r="C90" s="58" t="s">
        <v>193</v>
      </c>
      <c r="D90" s="60">
        <f t="shared" si="110"/>
        <v>0.3962718061016971</v>
      </c>
      <c r="E90" s="60" t="s">
        <v>664</v>
      </c>
      <c r="F90" s="60">
        <f t="shared" si="109"/>
        <v>0.3962718061016971</v>
      </c>
      <c r="G90" s="60">
        <v>0</v>
      </c>
      <c r="H90" s="60">
        <v>0</v>
      </c>
      <c r="I90" s="60">
        <f t="shared" si="111"/>
        <v>0.3962718061016971</v>
      </c>
      <c r="J90" s="60">
        <v>0</v>
      </c>
      <c r="K90" s="59">
        <f t="shared" si="112"/>
        <v>0.3302265050847476</v>
      </c>
      <c r="L90" s="61">
        <v>2020</v>
      </c>
      <c r="M90" s="60">
        <v>0.3302265050847476</v>
      </c>
      <c r="N90" s="8" t="s">
        <v>126</v>
      </c>
      <c r="O90" s="1" t="s">
        <v>32</v>
      </c>
      <c r="P90" s="1" t="s">
        <v>32</v>
      </c>
      <c r="Q90" s="1" t="s">
        <v>32</v>
      </c>
      <c r="R90" s="1" t="s">
        <v>32</v>
      </c>
      <c r="S90" s="1" t="s">
        <v>32</v>
      </c>
      <c r="T90" s="1" t="s">
        <v>32</v>
      </c>
      <c r="U90" s="1" t="s">
        <v>32</v>
      </c>
      <c r="V90" s="66">
        <v>5</v>
      </c>
      <c r="W90" s="1" t="s">
        <v>32</v>
      </c>
      <c r="X90" s="1" t="s">
        <v>32</v>
      </c>
      <c r="Y90" s="1" t="s">
        <v>32</v>
      </c>
    </row>
    <row r="91" spans="1:25" ht="66" customHeight="1" x14ac:dyDescent="0.25">
      <c r="A91" s="67" t="s">
        <v>85</v>
      </c>
      <c r="B91" s="65" t="s">
        <v>194</v>
      </c>
      <c r="C91" s="58" t="s">
        <v>195</v>
      </c>
      <c r="D91" s="60">
        <f t="shared" si="110"/>
        <v>0.31701744488135769</v>
      </c>
      <c r="E91" s="60" t="s">
        <v>664</v>
      </c>
      <c r="F91" s="60">
        <f t="shared" si="109"/>
        <v>0.31701744488135769</v>
      </c>
      <c r="G91" s="60">
        <v>0</v>
      </c>
      <c r="H91" s="60">
        <v>0</v>
      </c>
      <c r="I91" s="60">
        <f t="shared" si="111"/>
        <v>0.31701744488135769</v>
      </c>
      <c r="J91" s="60">
        <v>0</v>
      </c>
      <c r="K91" s="59">
        <f t="shared" si="112"/>
        <v>0.2641812040677981</v>
      </c>
      <c r="L91" s="61">
        <v>2020</v>
      </c>
      <c r="M91" s="60">
        <v>0.2641812040677981</v>
      </c>
      <c r="N91" s="8" t="s">
        <v>126</v>
      </c>
      <c r="O91" s="1" t="s">
        <v>32</v>
      </c>
      <c r="P91" s="1" t="s">
        <v>32</v>
      </c>
      <c r="Q91" s="1" t="s">
        <v>32</v>
      </c>
      <c r="R91" s="1" t="s">
        <v>32</v>
      </c>
      <c r="S91" s="1" t="s">
        <v>32</v>
      </c>
      <c r="T91" s="1" t="s">
        <v>32</v>
      </c>
      <c r="U91" s="1" t="s">
        <v>32</v>
      </c>
      <c r="V91" s="66">
        <v>4</v>
      </c>
      <c r="W91" s="1" t="s">
        <v>32</v>
      </c>
      <c r="X91" s="1" t="s">
        <v>32</v>
      </c>
      <c r="Y91" s="1" t="s">
        <v>32</v>
      </c>
    </row>
    <row r="92" spans="1:25" ht="66" customHeight="1" x14ac:dyDescent="0.25">
      <c r="A92" s="67" t="s">
        <v>85</v>
      </c>
      <c r="B92" s="65" t="s">
        <v>196</v>
      </c>
      <c r="C92" s="58" t="s">
        <v>197</v>
      </c>
      <c r="D92" s="60">
        <f t="shared" si="110"/>
        <v>0.24727472678074591</v>
      </c>
      <c r="E92" s="60" t="s">
        <v>664</v>
      </c>
      <c r="F92" s="60">
        <f t="shared" si="109"/>
        <v>0.24727472678074591</v>
      </c>
      <c r="G92" s="60">
        <v>0</v>
      </c>
      <c r="H92" s="60">
        <v>0</v>
      </c>
      <c r="I92" s="60">
        <f t="shared" si="111"/>
        <v>0.24727472678074591</v>
      </c>
      <c r="J92" s="60">
        <v>0</v>
      </c>
      <c r="K92" s="59">
        <f t="shared" si="112"/>
        <v>0.20606227231728827</v>
      </c>
      <c r="L92" s="61">
        <v>2021</v>
      </c>
      <c r="M92" s="60">
        <v>0.20606227231728827</v>
      </c>
      <c r="N92" s="8" t="s">
        <v>126</v>
      </c>
      <c r="O92" s="1" t="s">
        <v>32</v>
      </c>
      <c r="P92" s="1" t="s">
        <v>32</v>
      </c>
      <c r="Q92" s="1" t="s">
        <v>32</v>
      </c>
      <c r="R92" s="1" t="s">
        <v>32</v>
      </c>
      <c r="S92" s="1" t="s">
        <v>32</v>
      </c>
      <c r="T92" s="1" t="s">
        <v>32</v>
      </c>
      <c r="U92" s="1" t="s">
        <v>32</v>
      </c>
      <c r="V92" s="66">
        <v>4</v>
      </c>
      <c r="W92" s="1" t="s">
        <v>32</v>
      </c>
      <c r="X92" s="1" t="s">
        <v>32</v>
      </c>
      <c r="Y92" s="1" t="s">
        <v>32</v>
      </c>
    </row>
    <row r="93" spans="1:25" ht="66" customHeight="1" x14ac:dyDescent="0.25">
      <c r="A93" s="67" t="s">
        <v>85</v>
      </c>
      <c r="B93" s="65" t="s">
        <v>198</v>
      </c>
      <c r="C93" s="58" t="s">
        <v>199</v>
      </c>
      <c r="D93" s="60">
        <f t="shared" si="110"/>
        <v>0.32969963570766114</v>
      </c>
      <c r="E93" s="60" t="s">
        <v>664</v>
      </c>
      <c r="F93" s="60">
        <f t="shared" si="109"/>
        <v>0.32969963570766114</v>
      </c>
      <c r="G93" s="60">
        <v>0</v>
      </c>
      <c r="H93" s="60">
        <v>0</v>
      </c>
      <c r="I93" s="60">
        <f t="shared" si="111"/>
        <v>0.32969963570766114</v>
      </c>
      <c r="J93" s="60">
        <v>0</v>
      </c>
      <c r="K93" s="59">
        <f t="shared" si="112"/>
        <v>0.27474969642305097</v>
      </c>
      <c r="L93" s="61">
        <v>2021</v>
      </c>
      <c r="M93" s="60">
        <v>0.27474969642305097</v>
      </c>
      <c r="N93" s="8" t="s">
        <v>126</v>
      </c>
      <c r="O93" s="1" t="s">
        <v>32</v>
      </c>
      <c r="P93" s="1" t="s">
        <v>32</v>
      </c>
      <c r="Q93" s="1" t="s">
        <v>32</v>
      </c>
      <c r="R93" s="1" t="s">
        <v>32</v>
      </c>
      <c r="S93" s="1" t="s">
        <v>32</v>
      </c>
      <c r="T93" s="1" t="s">
        <v>32</v>
      </c>
      <c r="U93" s="1" t="s">
        <v>32</v>
      </c>
      <c r="V93" s="66">
        <v>4</v>
      </c>
      <c r="W93" s="1" t="s">
        <v>32</v>
      </c>
      <c r="X93" s="1" t="s">
        <v>32</v>
      </c>
      <c r="Y93" s="1" t="s">
        <v>32</v>
      </c>
    </row>
    <row r="94" spans="1:25" ht="66" customHeight="1" x14ac:dyDescent="0.25">
      <c r="A94" s="67" t="s">
        <v>85</v>
      </c>
      <c r="B94" s="65" t="s">
        <v>200</v>
      </c>
      <c r="C94" s="58" t="s">
        <v>201</v>
      </c>
      <c r="D94" s="60">
        <f t="shared" si="110"/>
        <v>0.32969963570766114</v>
      </c>
      <c r="E94" s="60" t="s">
        <v>664</v>
      </c>
      <c r="F94" s="60">
        <f t="shared" si="109"/>
        <v>0.32969963570766114</v>
      </c>
      <c r="G94" s="60">
        <v>0</v>
      </c>
      <c r="H94" s="60">
        <v>0</v>
      </c>
      <c r="I94" s="60">
        <f t="shared" si="111"/>
        <v>0.32969963570766114</v>
      </c>
      <c r="J94" s="60">
        <v>0</v>
      </c>
      <c r="K94" s="59">
        <f t="shared" si="112"/>
        <v>0.27474969642305097</v>
      </c>
      <c r="L94" s="61">
        <v>2021</v>
      </c>
      <c r="M94" s="60">
        <v>0.27474969642305097</v>
      </c>
      <c r="N94" s="8" t="s">
        <v>126</v>
      </c>
      <c r="O94" s="1" t="s">
        <v>32</v>
      </c>
      <c r="P94" s="1" t="s">
        <v>32</v>
      </c>
      <c r="Q94" s="1" t="s">
        <v>32</v>
      </c>
      <c r="R94" s="1" t="s">
        <v>32</v>
      </c>
      <c r="S94" s="1" t="s">
        <v>32</v>
      </c>
      <c r="T94" s="1" t="s">
        <v>32</v>
      </c>
      <c r="U94" s="1" t="s">
        <v>32</v>
      </c>
      <c r="V94" s="66">
        <v>4</v>
      </c>
      <c r="W94" s="1" t="s">
        <v>32</v>
      </c>
      <c r="X94" s="1" t="s">
        <v>32</v>
      </c>
      <c r="Y94" s="1" t="s">
        <v>32</v>
      </c>
    </row>
    <row r="95" spans="1:25" ht="66" customHeight="1" x14ac:dyDescent="0.25">
      <c r="A95" s="67" t="s">
        <v>85</v>
      </c>
      <c r="B95" s="65" t="s">
        <v>202</v>
      </c>
      <c r="C95" s="58" t="s">
        <v>203</v>
      </c>
      <c r="D95" s="60">
        <f t="shared" si="110"/>
        <v>0.24727472678074591</v>
      </c>
      <c r="E95" s="60" t="s">
        <v>664</v>
      </c>
      <c r="F95" s="60">
        <f t="shared" si="109"/>
        <v>0.24727472678074591</v>
      </c>
      <c r="G95" s="60">
        <v>0</v>
      </c>
      <c r="H95" s="60">
        <v>0</v>
      </c>
      <c r="I95" s="60">
        <f t="shared" si="111"/>
        <v>0.24727472678074591</v>
      </c>
      <c r="J95" s="60">
        <v>0</v>
      </c>
      <c r="K95" s="59">
        <f t="shared" si="112"/>
        <v>0.20606227231728827</v>
      </c>
      <c r="L95" s="61">
        <v>2021</v>
      </c>
      <c r="M95" s="60">
        <v>0.20606227231728827</v>
      </c>
      <c r="N95" s="8" t="s">
        <v>126</v>
      </c>
      <c r="O95" s="1" t="s">
        <v>32</v>
      </c>
      <c r="P95" s="1" t="s">
        <v>32</v>
      </c>
      <c r="Q95" s="1" t="s">
        <v>32</v>
      </c>
      <c r="R95" s="1" t="s">
        <v>32</v>
      </c>
      <c r="S95" s="1" t="s">
        <v>32</v>
      </c>
      <c r="T95" s="1" t="s">
        <v>32</v>
      </c>
      <c r="U95" s="1" t="s">
        <v>32</v>
      </c>
      <c r="V95" s="66">
        <v>3</v>
      </c>
      <c r="W95" s="1" t="s">
        <v>32</v>
      </c>
      <c r="X95" s="1" t="s">
        <v>32</v>
      </c>
      <c r="Y95" s="1" t="s">
        <v>32</v>
      </c>
    </row>
    <row r="96" spans="1:25" ht="66" customHeight="1" x14ac:dyDescent="0.25">
      <c r="A96" s="67" t="s">
        <v>85</v>
      </c>
      <c r="B96" s="65" t="s">
        <v>204</v>
      </c>
      <c r="C96" s="58" t="s">
        <v>205</v>
      </c>
      <c r="D96" s="60">
        <f t="shared" si="110"/>
        <v>0.41212454463457648</v>
      </c>
      <c r="E96" s="60" t="s">
        <v>664</v>
      </c>
      <c r="F96" s="60">
        <f t="shared" si="109"/>
        <v>0.41212454463457648</v>
      </c>
      <c r="G96" s="60">
        <v>0</v>
      </c>
      <c r="H96" s="60">
        <v>0</v>
      </c>
      <c r="I96" s="60">
        <f t="shared" si="111"/>
        <v>0.41212454463457648</v>
      </c>
      <c r="J96" s="60">
        <v>0</v>
      </c>
      <c r="K96" s="59">
        <f t="shared" si="112"/>
        <v>0.34343712052881376</v>
      </c>
      <c r="L96" s="61">
        <v>2021</v>
      </c>
      <c r="M96" s="60">
        <v>0.34343712052881376</v>
      </c>
      <c r="N96" s="8" t="s">
        <v>126</v>
      </c>
      <c r="O96" s="1" t="s">
        <v>32</v>
      </c>
      <c r="P96" s="1" t="s">
        <v>32</v>
      </c>
      <c r="Q96" s="1" t="s">
        <v>32</v>
      </c>
      <c r="R96" s="1" t="s">
        <v>32</v>
      </c>
      <c r="S96" s="1" t="s">
        <v>32</v>
      </c>
      <c r="T96" s="1" t="s">
        <v>32</v>
      </c>
      <c r="U96" s="1" t="s">
        <v>32</v>
      </c>
      <c r="V96" s="66">
        <v>5</v>
      </c>
      <c r="W96" s="1" t="s">
        <v>32</v>
      </c>
      <c r="X96" s="1" t="s">
        <v>32</v>
      </c>
      <c r="Y96" s="1" t="s">
        <v>32</v>
      </c>
    </row>
    <row r="97" spans="1:25" ht="66" customHeight="1" x14ac:dyDescent="0.25">
      <c r="A97" s="67" t="s">
        <v>85</v>
      </c>
      <c r="B97" s="65" t="s">
        <v>206</v>
      </c>
      <c r="C97" s="58" t="s">
        <v>207</v>
      </c>
      <c r="D97" s="60">
        <f t="shared" si="110"/>
        <v>0.42860952641995959</v>
      </c>
      <c r="E97" s="60" t="s">
        <v>664</v>
      </c>
      <c r="F97" s="60">
        <f t="shared" si="109"/>
        <v>0.42860952641995959</v>
      </c>
      <c r="G97" s="60">
        <v>0</v>
      </c>
      <c r="H97" s="60">
        <v>0</v>
      </c>
      <c r="I97" s="60">
        <f t="shared" si="111"/>
        <v>0.42860952641995959</v>
      </c>
      <c r="J97" s="60">
        <v>0</v>
      </c>
      <c r="K97" s="59">
        <f t="shared" si="112"/>
        <v>0.35717460534996631</v>
      </c>
      <c r="L97" s="61">
        <v>2022</v>
      </c>
      <c r="M97" s="60">
        <v>0.35717460534996631</v>
      </c>
      <c r="N97" s="8" t="s">
        <v>126</v>
      </c>
      <c r="O97" s="1" t="s">
        <v>32</v>
      </c>
      <c r="P97" s="1" t="s">
        <v>32</v>
      </c>
      <c r="Q97" s="1" t="s">
        <v>32</v>
      </c>
      <c r="R97" s="1" t="s">
        <v>32</v>
      </c>
      <c r="S97" s="1" t="s">
        <v>32</v>
      </c>
      <c r="T97" s="1" t="s">
        <v>32</v>
      </c>
      <c r="U97" s="1" t="s">
        <v>32</v>
      </c>
      <c r="V97" s="66">
        <v>5</v>
      </c>
      <c r="W97" s="1" t="s">
        <v>32</v>
      </c>
      <c r="X97" s="1" t="s">
        <v>32</v>
      </c>
      <c r="Y97" s="1" t="s">
        <v>32</v>
      </c>
    </row>
    <row r="98" spans="1:25" ht="66" customHeight="1" x14ac:dyDescent="0.25">
      <c r="A98" s="67" t="s">
        <v>85</v>
      </c>
      <c r="B98" s="65" t="s">
        <v>208</v>
      </c>
      <c r="C98" s="58" t="s">
        <v>209</v>
      </c>
      <c r="D98" s="60">
        <f t="shared" si="110"/>
        <v>0.34288762113596766</v>
      </c>
      <c r="E98" s="60" t="s">
        <v>664</v>
      </c>
      <c r="F98" s="60">
        <f t="shared" si="109"/>
        <v>0.34288762113596766</v>
      </c>
      <c r="G98" s="60">
        <v>0</v>
      </c>
      <c r="H98" s="60">
        <v>0</v>
      </c>
      <c r="I98" s="60">
        <f t="shared" si="111"/>
        <v>0.34288762113596766</v>
      </c>
      <c r="J98" s="60">
        <v>0</v>
      </c>
      <c r="K98" s="59">
        <f t="shared" si="112"/>
        <v>0.28573968427997304</v>
      </c>
      <c r="L98" s="61">
        <v>2022</v>
      </c>
      <c r="M98" s="60">
        <v>0.28573968427997304</v>
      </c>
      <c r="N98" s="8" t="s">
        <v>126</v>
      </c>
      <c r="O98" s="1" t="s">
        <v>32</v>
      </c>
      <c r="P98" s="1" t="s">
        <v>32</v>
      </c>
      <c r="Q98" s="1" t="s">
        <v>32</v>
      </c>
      <c r="R98" s="1" t="s">
        <v>32</v>
      </c>
      <c r="S98" s="1" t="s">
        <v>32</v>
      </c>
      <c r="T98" s="1" t="s">
        <v>32</v>
      </c>
      <c r="U98" s="1" t="s">
        <v>32</v>
      </c>
      <c r="V98" s="66">
        <v>4</v>
      </c>
      <c r="W98" s="1" t="s">
        <v>32</v>
      </c>
      <c r="X98" s="1" t="s">
        <v>32</v>
      </c>
      <c r="Y98" s="1" t="s">
        <v>32</v>
      </c>
    </row>
    <row r="99" spans="1:25" ht="66" customHeight="1" x14ac:dyDescent="0.25">
      <c r="A99" s="67" t="s">
        <v>85</v>
      </c>
      <c r="B99" s="65" t="s">
        <v>210</v>
      </c>
      <c r="C99" s="58" t="s">
        <v>211</v>
      </c>
      <c r="D99" s="60">
        <f t="shared" si="110"/>
        <v>0.34288762113596766</v>
      </c>
      <c r="E99" s="60" t="s">
        <v>664</v>
      </c>
      <c r="F99" s="60">
        <f t="shared" si="109"/>
        <v>0.34288762113596766</v>
      </c>
      <c r="G99" s="60">
        <v>0</v>
      </c>
      <c r="H99" s="60">
        <v>0</v>
      </c>
      <c r="I99" s="60">
        <f t="shared" si="111"/>
        <v>0.34288762113596766</v>
      </c>
      <c r="J99" s="60">
        <v>0</v>
      </c>
      <c r="K99" s="59">
        <f t="shared" si="112"/>
        <v>0.28573968427997304</v>
      </c>
      <c r="L99" s="61">
        <v>2022</v>
      </c>
      <c r="M99" s="60">
        <v>0.28573968427997304</v>
      </c>
      <c r="N99" s="8" t="s">
        <v>126</v>
      </c>
      <c r="O99" s="1" t="s">
        <v>32</v>
      </c>
      <c r="P99" s="1" t="s">
        <v>32</v>
      </c>
      <c r="Q99" s="1" t="s">
        <v>32</v>
      </c>
      <c r="R99" s="1" t="s">
        <v>32</v>
      </c>
      <c r="S99" s="1" t="s">
        <v>32</v>
      </c>
      <c r="T99" s="1" t="s">
        <v>32</v>
      </c>
      <c r="U99" s="1" t="s">
        <v>32</v>
      </c>
      <c r="V99" s="66">
        <v>4</v>
      </c>
      <c r="W99" s="1" t="s">
        <v>32</v>
      </c>
      <c r="X99" s="1" t="s">
        <v>32</v>
      </c>
      <c r="Y99" s="1" t="s">
        <v>32</v>
      </c>
    </row>
    <row r="100" spans="1:25" ht="66" customHeight="1" x14ac:dyDescent="0.25">
      <c r="A100" s="67" t="s">
        <v>85</v>
      </c>
      <c r="B100" s="65" t="s">
        <v>212</v>
      </c>
      <c r="C100" s="58" t="s">
        <v>213</v>
      </c>
      <c r="D100" s="60">
        <f t="shared" si="110"/>
        <v>0.25716571585197573</v>
      </c>
      <c r="E100" s="60" t="s">
        <v>664</v>
      </c>
      <c r="F100" s="60">
        <f t="shared" si="109"/>
        <v>0.25716571585197573</v>
      </c>
      <c r="G100" s="60">
        <v>0</v>
      </c>
      <c r="H100" s="60">
        <v>0</v>
      </c>
      <c r="I100" s="60">
        <f t="shared" si="111"/>
        <v>0.25716571585197573</v>
      </c>
      <c r="J100" s="60">
        <v>0</v>
      </c>
      <c r="K100" s="59">
        <f t="shared" si="112"/>
        <v>0.21430476320997979</v>
      </c>
      <c r="L100" s="61">
        <v>2022</v>
      </c>
      <c r="M100" s="60">
        <v>0.21430476320997979</v>
      </c>
      <c r="N100" s="8" t="s">
        <v>126</v>
      </c>
      <c r="O100" s="1" t="s">
        <v>32</v>
      </c>
      <c r="P100" s="1" t="s">
        <v>32</v>
      </c>
      <c r="Q100" s="1" t="s">
        <v>32</v>
      </c>
      <c r="R100" s="1" t="s">
        <v>32</v>
      </c>
      <c r="S100" s="1" t="s">
        <v>32</v>
      </c>
      <c r="T100" s="1" t="s">
        <v>32</v>
      </c>
      <c r="U100" s="1" t="s">
        <v>32</v>
      </c>
      <c r="V100" s="66">
        <v>3</v>
      </c>
      <c r="W100" s="1" t="s">
        <v>32</v>
      </c>
      <c r="X100" s="1" t="s">
        <v>32</v>
      </c>
      <c r="Y100" s="1" t="s">
        <v>32</v>
      </c>
    </row>
    <row r="101" spans="1:25" ht="66" customHeight="1" x14ac:dyDescent="0.25">
      <c r="A101" s="67" t="s">
        <v>85</v>
      </c>
      <c r="B101" s="65" t="s">
        <v>214</v>
      </c>
      <c r="C101" s="58" t="s">
        <v>215</v>
      </c>
      <c r="D101" s="60">
        <f t="shared" si="110"/>
        <v>0.34288762113596766</v>
      </c>
      <c r="E101" s="60" t="s">
        <v>664</v>
      </c>
      <c r="F101" s="60">
        <f t="shared" si="109"/>
        <v>0.34288762113596766</v>
      </c>
      <c r="G101" s="60">
        <v>0</v>
      </c>
      <c r="H101" s="60">
        <v>0</v>
      </c>
      <c r="I101" s="60">
        <f t="shared" si="111"/>
        <v>0.34288762113596766</v>
      </c>
      <c r="J101" s="60">
        <v>0</v>
      </c>
      <c r="K101" s="59">
        <f t="shared" si="112"/>
        <v>0.28573968427997304</v>
      </c>
      <c r="L101" s="61">
        <v>2022</v>
      </c>
      <c r="M101" s="60">
        <v>0.28573968427997304</v>
      </c>
      <c r="N101" s="8" t="s">
        <v>126</v>
      </c>
      <c r="O101" s="1" t="s">
        <v>32</v>
      </c>
      <c r="P101" s="1" t="s">
        <v>32</v>
      </c>
      <c r="Q101" s="1" t="s">
        <v>32</v>
      </c>
      <c r="R101" s="1" t="s">
        <v>32</v>
      </c>
      <c r="S101" s="1" t="s">
        <v>32</v>
      </c>
      <c r="T101" s="1" t="s">
        <v>32</v>
      </c>
      <c r="U101" s="1" t="s">
        <v>32</v>
      </c>
      <c r="V101" s="66">
        <v>4</v>
      </c>
      <c r="W101" s="1" t="s">
        <v>32</v>
      </c>
      <c r="X101" s="1" t="s">
        <v>32</v>
      </c>
      <c r="Y101" s="1" t="s">
        <v>32</v>
      </c>
    </row>
    <row r="102" spans="1:25" ht="66" customHeight="1" x14ac:dyDescent="0.25">
      <c r="A102" s="67" t="s">
        <v>85</v>
      </c>
      <c r="B102" s="65" t="s">
        <v>216</v>
      </c>
      <c r="C102" s="58" t="s">
        <v>217</v>
      </c>
      <c r="D102" s="60">
        <f t="shared" si="110"/>
        <v>0.53490468897210963</v>
      </c>
      <c r="E102" s="60" t="s">
        <v>664</v>
      </c>
      <c r="F102" s="60">
        <f t="shared" si="109"/>
        <v>0.53490468897210963</v>
      </c>
      <c r="G102" s="60">
        <v>0</v>
      </c>
      <c r="H102" s="60">
        <v>0</v>
      </c>
      <c r="I102" s="60">
        <f t="shared" si="111"/>
        <v>0.53490468897210963</v>
      </c>
      <c r="J102" s="60">
        <v>0</v>
      </c>
      <c r="K102" s="59">
        <f t="shared" si="112"/>
        <v>0.44575390747675808</v>
      </c>
      <c r="L102" s="61">
        <v>2023</v>
      </c>
      <c r="M102" s="60">
        <v>0.44575390747675808</v>
      </c>
      <c r="N102" s="8" t="s">
        <v>126</v>
      </c>
      <c r="O102" s="1" t="s">
        <v>32</v>
      </c>
      <c r="P102" s="1" t="s">
        <v>32</v>
      </c>
      <c r="Q102" s="1" t="s">
        <v>32</v>
      </c>
      <c r="R102" s="1" t="s">
        <v>32</v>
      </c>
      <c r="S102" s="1" t="s">
        <v>32</v>
      </c>
      <c r="T102" s="1" t="s">
        <v>32</v>
      </c>
      <c r="U102" s="1" t="s">
        <v>32</v>
      </c>
      <c r="V102" s="66">
        <v>6</v>
      </c>
      <c r="W102" s="1" t="s">
        <v>32</v>
      </c>
      <c r="X102" s="1" t="s">
        <v>32</v>
      </c>
      <c r="Y102" s="1" t="s">
        <v>32</v>
      </c>
    </row>
    <row r="103" spans="1:25" ht="66" customHeight="1" x14ac:dyDescent="0.25">
      <c r="A103" s="67" t="s">
        <v>85</v>
      </c>
      <c r="B103" s="65" t="s">
        <v>218</v>
      </c>
      <c r="C103" s="58" t="s">
        <v>219</v>
      </c>
      <c r="D103" s="60">
        <f t="shared" si="110"/>
        <v>0.26745234448605482</v>
      </c>
      <c r="E103" s="60" t="s">
        <v>664</v>
      </c>
      <c r="F103" s="60">
        <f t="shared" si="109"/>
        <v>0.26745234448605482</v>
      </c>
      <c r="G103" s="60">
        <v>0</v>
      </c>
      <c r="H103" s="60">
        <v>0</v>
      </c>
      <c r="I103" s="60">
        <f t="shared" si="111"/>
        <v>0.26745234448605482</v>
      </c>
      <c r="J103" s="60">
        <v>0</v>
      </c>
      <c r="K103" s="59">
        <f t="shared" si="112"/>
        <v>0.22287695373837904</v>
      </c>
      <c r="L103" s="61">
        <v>2023</v>
      </c>
      <c r="M103" s="60">
        <v>0.22287695373837904</v>
      </c>
      <c r="N103" s="8" t="s">
        <v>126</v>
      </c>
      <c r="O103" s="1" t="s">
        <v>32</v>
      </c>
      <c r="P103" s="1" t="s">
        <v>32</v>
      </c>
      <c r="Q103" s="1" t="s">
        <v>32</v>
      </c>
      <c r="R103" s="1" t="s">
        <v>32</v>
      </c>
      <c r="S103" s="1" t="s">
        <v>32</v>
      </c>
      <c r="T103" s="1" t="s">
        <v>32</v>
      </c>
      <c r="U103" s="1" t="s">
        <v>32</v>
      </c>
      <c r="V103" s="66">
        <v>3</v>
      </c>
      <c r="W103" s="1" t="s">
        <v>32</v>
      </c>
      <c r="X103" s="1" t="s">
        <v>32</v>
      </c>
      <c r="Y103" s="1" t="s">
        <v>32</v>
      </c>
    </row>
    <row r="104" spans="1:25" ht="66" customHeight="1" x14ac:dyDescent="0.25">
      <c r="A104" s="67" t="s">
        <v>85</v>
      </c>
      <c r="B104" s="65" t="s">
        <v>220</v>
      </c>
      <c r="C104" s="58" t="s">
        <v>221</v>
      </c>
      <c r="D104" s="60">
        <f t="shared" si="110"/>
        <v>0.35660312598140637</v>
      </c>
      <c r="E104" s="60" t="s">
        <v>664</v>
      </c>
      <c r="F104" s="60">
        <f t="shared" si="109"/>
        <v>0.35660312598140637</v>
      </c>
      <c r="G104" s="60">
        <v>0</v>
      </c>
      <c r="H104" s="60">
        <v>0</v>
      </c>
      <c r="I104" s="60">
        <f t="shared" si="111"/>
        <v>0.35660312598140637</v>
      </c>
      <c r="J104" s="60">
        <v>0</v>
      </c>
      <c r="K104" s="59">
        <f t="shared" si="112"/>
        <v>0.29716927165117196</v>
      </c>
      <c r="L104" s="61">
        <v>2023</v>
      </c>
      <c r="M104" s="60">
        <v>0.29716927165117196</v>
      </c>
      <c r="N104" s="8" t="s">
        <v>126</v>
      </c>
      <c r="O104" s="1" t="s">
        <v>32</v>
      </c>
      <c r="P104" s="1" t="s">
        <v>32</v>
      </c>
      <c r="Q104" s="1" t="s">
        <v>32</v>
      </c>
      <c r="R104" s="1" t="s">
        <v>32</v>
      </c>
      <c r="S104" s="1" t="s">
        <v>32</v>
      </c>
      <c r="T104" s="1" t="s">
        <v>32</v>
      </c>
      <c r="U104" s="1" t="s">
        <v>32</v>
      </c>
      <c r="V104" s="66">
        <v>4</v>
      </c>
      <c r="W104" s="1" t="s">
        <v>32</v>
      </c>
      <c r="X104" s="1" t="s">
        <v>32</v>
      </c>
      <c r="Y104" s="1" t="s">
        <v>32</v>
      </c>
    </row>
    <row r="105" spans="1:25" ht="66" customHeight="1" x14ac:dyDescent="0.25">
      <c r="A105" s="67" t="s">
        <v>85</v>
      </c>
      <c r="B105" s="65" t="s">
        <v>222</v>
      </c>
      <c r="C105" s="58" t="s">
        <v>223</v>
      </c>
      <c r="D105" s="60">
        <f t="shared" si="110"/>
        <v>0.35660312598140637</v>
      </c>
      <c r="E105" s="60" t="s">
        <v>664</v>
      </c>
      <c r="F105" s="60">
        <f t="shared" si="109"/>
        <v>0.35660312598140637</v>
      </c>
      <c r="G105" s="60">
        <v>0</v>
      </c>
      <c r="H105" s="60">
        <v>0</v>
      </c>
      <c r="I105" s="60">
        <f t="shared" si="111"/>
        <v>0.35660312598140637</v>
      </c>
      <c r="J105" s="60">
        <v>0</v>
      </c>
      <c r="K105" s="59">
        <f t="shared" si="112"/>
        <v>0.29716927165117196</v>
      </c>
      <c r="L105" s="61">
        <v>2023</v>
      </c>
      <c r="M105" s="60">
        <v>0.29716927165117196</v>
      </c>
      <c r="N105" s="8" t="s">
        <v>126</v>
      </c>
      <c r="O105" s="1" t="s">
        <v>32</v>
      </c>
      <c r="P105" s="1" t="s">
        <v>32</v>
      </c>
      <c r="Q105" s="1" t="s">
        <v>32</v>
      </c>
      <c r="R105" s="1" t="s">
        <v>32</v>
      </c>
      <c r="S105" s="1" t="s">
        <v>32</v>
      </c>
      <c r="T105" s="1" t="s">
        <v>32</v>
      </c>
      <c r="U105" s="1" t="s">
        <v>32</v>
      </c>
      <c r="V105" s="66">
        <v>4</v>
      </c>
      <c r="W105" s="1" t="s">
        <v>32</v>
      </c>
      <c r="X105" s="1" t="s">
        <v>32</v>
      </c>
      <c r="Y105" s="1" t="s">
        <v>32</v>
      </c>
    </row>
    <row r="106" spans="1:25" ht="66" customHeight="1" x14ac:dyDescent="0.25">
      <c r="A106" s="67" t="s">
        <v>85</v>
      </c>
      <c r="B106" s="65" t="s">
        <v>224</v>
      </c>
      <c r="C106" s="58" t="s">
        <v>225</v>
      </c>
      <c r="D106" s="60">
        <f t="shared" si="110"/>
        <v>0.53490468897210963</v>
      </c>
      <c r="E106" s="60" t="s">
        <v>664</v>
      </c>
      <c r="F106" s="60">
        <f t="shared" si="109"/>
        <v>0.53490468897210963</v>
      </c>
      <c r="G106" s="60">
        <v>0</v>
      </c>
      <c r="H106" s="60">
        <v>0</v>
      </c>
      <c r="I106" s="60">
        <f t="shared" si="111"/>
        <v>0.53490468897210963</v>
      </c>
      <c r="J106" s="60">
        <v>0</v>
      </c>
      <c r="K106" s="59">
        <f t="shared" si="112"/>
        <v>0.44575390747675808</v>
      </c>
      <c r="L106" s="61">
        <v>2023</v>
      </c>
      <c r="M106" s="60">
        <v>0.44575390747675808</v>
      </c>
      <c r="N106" s="8" t="s">
        <v>126</v>
      </c>
      <c r="O106" s="1" t="s">
        <v>32</v>
      </c>
      <c r="P106" s="1" t="s">
        <v>32</v>
      </c>
      <c r="Q106" s="1" t="s">
        <v>32</v>
      </c>
      <c r="R106" s="1" t="s">
        <v>32</v>
      </c>
      <c r="S106" s="1" t="s">
        <v>32</v>
      </c>
      <c r="T106" s="1" t="s">
        <v>32</v>
      </c>
      <c r="U106" s="1" t="s">
        <v>32</v>
      </c>
      <c r="V106" s="66">
        <v>6</v>
      </c>
      <c r="W106" s="1" t="s">
        <v>32</v>
      </c>
      <c r="X106" s="1" t="s">
        <v>32</v>
      </c>
      <c r="Y106" s="1" t="s">
        <v>32</v>
      </c>
    </row>
    <row r="107" spans="1:25" ht="66" customHeight="1" x14ac:dyDescent="0.25">
      <c r="A107" s="67" t="s">
        <v>85</v>
      </c>
      <c r="B107" s="65" t="s">
        <v>226</v>
      </c>
      <c r="C107" s="58" t="s">
        <v>227</v>
      </c>
      <c r="D107" s="60">
        <f t="shared" si="110"/>
        <v>0.3708672510206627</v>
      </c>
      <c r="E107" s="60" t="s">
        <v>664</v>
      </c>
      <c r="F107" s="60">
        <f t="shared" si="109"/>
        <v>0.3708672510206627</v>
      </c>
      <c r="G107" s="60">
        <v>0</v>
      </c>
      <c r="H107" s="60">
        <v>0</v>
      </c>
      <c r="I107" s="60">
        <f t="shared" si="111"/>
        <v>0.3708672510206627</v>
      </c>
      <c r="J107" s="60">
        <v>0</v>
      </c>
      <c r="K107" s="59">
        <f t="shared" si="112"/>
        <v>0.30905604251721891</v>
      </c>
      <c r="L107" s="61">
        <v>2024</v>
      </c>
      <c r="M107" s="60">
        <v>0.30905604251721891</v>
      </c>
      <c r="N107" s="8" t="s">
        <v>126</v>
      </c>
      <c r="O107" s="1" t="s">
        <v>32</v>
      </c>
      <c r="P107" s="1" t="s">
        <v>32</v>
      </c>
      <c r="Q107" s="1" t="s">
        <v>32</v>
      </c>
      <c r="R107" s="1" t="s">
        <v>32</v>
      </c>
      <c r="S107" s="1" t="s">
        <v>32</v>
      </c>
      <c r="T107" s="1" t="s">
        <v>32</v>
      </c>
      <c r="U107" s="1" t="s">
        <v>32</v>
      </c>
      <c r="V107" s="66">
        <v>4</v>
      </c>
      <c r="W107" s="1" t="s">
        <v>32</v>
      </c>
      <c r="X107" s="1" t="s">
        <v>32</v>
      </c>
      <c r="Y107" s="1" t="s">
        <v>32</v>
      </c>
    </row>
    <row r="108" spans="1:25" ht="66" customHeight="1" x14ac:dyDescent="0.25">
      <c r="A108" s="67" t="s">
        <v>85</v>
      </c>
      <c r="B108" s="65" t="s">
        <v>228</v>
      </c>
      <c r="C108" s="58" t="s">
        <v>229</v>
      </c>
      <c r="D108" s="60">
        <f t="shared" si="110"/>
        <v>0.3708672510206627</v>
      </c>
      <c r="E108" s="60" t="s">
        <v>664</v>
      </c>
      <c r="F108" s="60">
        <f t="shared" si="109"/>
        <v>0.3708672510206627</v>
      </c>
      <c r="G108" s="60">
        <v>0</v>
      </c>
      <c r="H108" s="60">
        <v>0</v>
      </c>
      <c r="I108" s="60">
        <f t="shared" si="111"/>
        <v>0.3708672510206627</v>
      </c>
      <c r="J108" s="60">
        <v>0</v>
      </c>
      <c r="K108" s="59">
        <f t="shared" si="112"/>
        <v>0.30905604251721891</v>
      </c>
      <c r="L108" s="61">
        <v>2024</v>
      </c>
      <c r="M108" s="60">
        <v>0.30905604251721891</v>
      </c>
      <c r="N108" s="8" t="s">
        <v>126</v>
      </c>
      <c r="O108" s="1" t="s">
        <v>32</v>
      </c>
      <c r="P108" s="1" t="s">
        <v>32</v>
      </c>
      <c r="Q108" s="1" t="s">
        <v>32</v>
      </c>
      <c r="R108" s="1" t="s">
        <v>32</v>
      </c>
      <c r="S108" s="1" t="s">
        <v>32</v>
      </c>
      <c r="T108" s="1" t="s">
        <v>32</v>
      </c>
      <c r="U108" s="1" t="s">
        <v>32</v>
      </c>
      <c r="V108" s="66">
        <v>4</v>
      </c>
      <c r="W108" s="1" t="s">
        <v>32</v>
      </c>
      <c r="X108" s="1" t="s">
        <v>32</v>
      </c>
      <c r="Y108" s="1" t="s">
        <v>32</v>
      </c>
    </row>
    <row r="109" spans="1:25" ht="66" customHeight="1" x14ac:dyDescent="0.25">
      <c r="A109" s="67" t="s">
        <v>85</v>
      </c>
      <c r="B109" s="65" t="s">
        <v>230</v>
      </c>
      <c r="C109" s="58" t="s">
        <v>231</v>
      </c>
      <c r="D109" s="60">
        <f t="shared" si="110"/>
        <v>0.3708672510206627</v>
      </c>
      <c r="E109" s="60" t="s">
        <v>664</v>
      </c>
      <c r="F109" s="60">
        <f t="shared" si="109"/>
        <v>0.3708672510206627</v>
      </c>
      <c r="G109" s="60">
        <v>0</v>
      </c>
      <c r="H109" s="60">
        <v>0</v>
      </c>
      <c r="I109" s="60">
        <f t="shared" si="111"/>
        <v>0.3708672510206627</v>
      </c>
      <c r="J109" s="60">
        <v>0</v>
      </c>
      <c r="K109" s="59">
        <f t="shared" si="112"/>
        <v>0.30905604251721891</v>
      </c>
      <c r="L109" s="61">
        <v>2024</v>
      </c>
      <c r="M109" s="60">
        <v>0.30905604251721891</v>
      </c>
      <c r="N109" s="8" t="s">
        <v>126</v>
      </c>
      <c r="O109" s="1" t="s">
        <v>32</v>
      </c>
      <c r="P109" s="1" t="s">
        <v>32</v>
      </c>
      <c r="Q109" s="1" t="s">
        <v>32</v>
      </c>
      <c r="R109" s="1" t="s">
        <v>32</v>
      </c>
      <c r="S109" s="1" t="s">
        <v>32</v>
      </c>
      <c r="T109" s="1" t="s">
        <v>32</v>
      </c>
      <c r="U109" s="1" t="s">
        <v>32</v>
      </c>
      <c r="V109" s="66">
        <v>4</v>
      </c>
      <c r="W109" s="1" t="s">
        <v>32</v>
      </c>
      <c r="X109" s="1" t="s">
        <v>32</v>
      </c>
      <c r="Y109" s="1" t="s">
        <v>32</v>
      </c>
    </row>
    <row r="110" spans="1:25" ht="66" customHeight="1" x14ac:dyDescent="0.25">
      <c r="A110" s="67" t="s">
        <v>85</v>
      </c>
      <c r="B110" s="65" t="s">
        <v>232</v>
      </c>
      <c r="C110" s="58" t="s">
        <v>233</v>
      </c>
      <c r="D110" s="60">
        <f t="shared" si="110"/>
        <v>0.46358406377582834</v>
      </c>
      <c r="E110" s="60" t="s">
        <v>664</v>
      </c>
      <c r="F110" s="60">
        <f t="shared" si="109"/>
        <v>0.46358406377582834</v>
      </c>
      <c r="G110" s="60">
        <v>0</v>
      </c>
      <c r="H110" s="60">
        <v>0</v>
      </c>
      <c r="I110" s="60">
        <f t="shared" si="111"/>
        <v>0.46358406377582834</v>
      </c>
      <c r="J110" s="60">
        <v>0</v>
      </c>
      <c r="K110" s="59">
        <f t="shared" si="112"/>
        <v>0.38632005314652362</v>
      </c>
      <c r="L110" s="61">
        <v>2024</v>
      </c>
      <c r="M110" s="60">
        <v>0.38632005314652362</v>
      </c>
      <c r="N110" s="8" t="s">
        <v>126</v>
      </c>
      <c r="O110" s="1" t="s">
        <v>32</v>
      </c>
      <c r="P110" s="1" t="s">
        <v>32</v>
      </c>
      <c r="Q110" s="1" t="s">
        <v>32</v>
      </c>
      <c r="R110" s="1" t="s">
        <v>32</v>
      </c>
      <c r="S110" s="1" t="s">
        <v>32</v>
      </c>
      <c r="T110" s="1" t="s">
        <v>32</v>
      </c>
      <c r="U110" s="1" t="s">
        <v>32</v>
      </c>
      <c r="V110" s="66">
        <v>5</v>
      </c>
      <c r="W110" s="1" t="s">
        <v>32</v>
      </c>
      <c r="X110" s="1" t="s">
        <v>32</v>
      </c>
      <c r="Y110" s="1" t="s">
        <v>32</v>
      </c>
    </row>
    <row r="111" spans="1:25" ht="66" customHeight="1" x14ac:dyDescent="0.25">
      <c r="A111" s="67" t="s">
        <v>85</v>
      </c>
      <c r="B111" s="65" t="s">
        <v>234</v>
      </c>
      <c r="C111" s="58" t="s">
        <v>235</v>
      </c>
      <c r="D111" s="60">
        <f t="shared" si="110"/>
        <v>0.3708672510206627</v>
      </c>
      <c r="E111" s="60" t="s">
        <v>664</v>
      </c>
      <c r="F111" s="60">
        <f t="shared" si="109"/>
        <v>0.3708672510206627</v>
      </c>
      <c r="G111" s="60">
        <v>0</v>
      </c>
      <c r="H111" s="60">
        <v>0</v>
      </c>
      <c r="I111" s="60">
        <f t="shared" si="111"/>
        <v>0.3708672510206627</v>
      </c>
      <c r="J111" s="60">
        <v>0</v>
      </c>
      <c r="K111" s="59">
        <f t="shared" si="112"/>
        <v>0.30905604251721891</v>
      </c>
      <c r="L111" s="61">
        <v>2024</v>
      </c>
      <c r="M111" s="60">
        <v>0.30905604251721891</v>
      </c>
      <c r="N111" s="8" t="s">
        <v>126</v>
      </c>
      <c r="O111" s="1" t="s">
        <v>32</v>
      </c>
      <c r="P111" s="1" t="s">
        <v>32</v>
      </c>
      <c r="Q111" s="1" t="s">
        <v>32</v>
      </c>
      <c r="R111" s="1" t="s">
        <v>32</v>
      </c>
      <c r="S111" s="1" t="s">
        <v>32</v>
      </c>
      <c r="T111" s="1" t="s">
        <v>32</v>
      </c>
      <c r="U111" s="1" t="s">
        <v>32</v>
      </c>
      <c r="V111" s="66">
        <v>4</v>
      </c>
      <c r="W111" s="1" t="s">
        <v>32</v>
      </c>
      <c r="X111" s="1" t="s">
        <v>32</v>
      </c>
      <c r="Y111" s="1" t="s">
        <v>32</v>
      </c>
    </row>
    <row r="112" spans="1:25" ht="66" customHeight="1" x14ac:dyDescent="0.25">
      <c r="A112" s="67" t="s">
        <v>85</v>
      </c>
      <c r="B112" s="65" t="s">
        <v>236</v>
      </c>
      <c r="C112" s="58" t="s">
        <v>237</v>
      </c>
      <c r="D112" s="60">
        <f t="shared" si="110"/>
        <v>0.17294417084745742</v>
      </c>
      <c r="E112" s="60" t="s">
        <v>664</v>
      </c>
      <c r="F112" s="60">
        <f t="shared" si="109"/>
        <v>0.17294417084745742</v>
      </c>
      <c r="G112" s="60">
        <v>0</v>
      </c>
      <c r="H112" s="60">
        <v>0</v>
      </c>
      <c r="I112" s="60">
        <f t="shared" si="111"/>
        <v>0.17294417084745742</v>
      </c>
      <c r="J112" s="60">
        <v>0</v>
      </c>
      <c r="K112" s="59">
        <f t="shared" si="112"/>
        <v>0.14412014237288118</v>
      </c>
      <c r="L112" s="61">
        <v>2020</v>
      </c>
      <c r="M112" s="60">
        <v>0.14412014237288118</v>
      </c>
      <c r="N112" s="8" t="s">
        <v>126</v>
      </c>
      <c r="O112" s="1" t="s">
        <v>32</v>
      </c>
      <c r="P112" s="1" t="s">
        <v>32</v>
      </c>
      <c r="Q112" s="1" t="s">
        <v>32</v>
      </c>
      <c r="R112" s="1" t="s">
        <v>32</v>
      </c>
      <c r="S112" s="1" t="s">
        <v>32</v>
      </c>
      <c r="T112" s="1" t="s">
        <v>32</v>
      </c>
      <c r="U112" s="1" t="s">
        <v>32</v>
      </c>
      <c r="V112" s="66">
        <v>4</v>
      </c>
      <c r="W112" s="1" t="s">
        <v>32</v>
      </c>
      <c r="X112" s="1" t="s">
        <v>32</v>
      </c>
      <c r="Y112" s="1" t="s">
        <v>32</v>
      </c>
    </row>
    <row r="113" spans="1:25" ht="66" customHeight="1" x14ac:dyDescent="0.25">
      <c r="A113" s="67" t="s">
        <v>85</v>
      </c>
      <c r="B113" s="65" t="s">
        <v>238</v>
      </c>
      <c r="C113" s="58" t="s">
        <v>239</v>
      </c>
      <c r="D113" s="60">
        <f t="shared" si="110"/>
        <v>0.12970812813559307</v>
      </c>
      <c r="E113" s="60" t="s">
        <v>664</v>
      </c>
      <c r="F113" s="60">
        <f t="shared" si="109"/>
        <v>0.12970812813559307</v>
      </c>
      <c r="G113" s="60">
        <v>0</v>
      </c>
      <c r="H113" s="60">
        <v>0</v>
      </c>
      <c r="I113" s="60">
        <f t="shared" si="111"/>
        <v>0.12970812813559307</v>
      </c>
      <c r="J113" s="60">
        <v>0</v>
      </c>
      <c r="K113" s="59">
        <f t="shared" si="112"/>
        <v>0.1080901067796609</v>
      </c>
      <c r="L113" s="61">
        <v>2020</v>
      </c>
      <c r="M113" s="60">
        <v>0.1080901067796609</v>
      </c>
      <c r="N113" s="8" t="s">
        <v>126</v>
      </c>
      <c r="O113" s="1" t="s">
        <v>32</v>
      </c>
      <c r="P113" s="1" t="s">
        <v>32</v>
      </c>
      <c r="Q113" s="1" t="s">
        <v>32</v>
      </c>
      <c r="R113" s="1" t="s">
        <v>32</v>
      </c>
      <c r="S113" s="1" t="s">
        <v>32</v>
      </c>
      <c r="T113" s="1" t="s">
        <v>32</v>
      </c>
      <c r="U113" s="1" t="s">
        <v>32</v>
      </c>
      <c r="V113" s="66">
        <v>3</v>
      </c>
      <c r="W113" s="1" t="s">
        <v>32</v>
      </c>
      <c r="X113" s="1" t="s">
        <v>32</v>
      </c>
      <c r="Y113" s="1" t="s">
        <v>32</v>
      </c>
    </row>
    <row r="114" spans="1:25" ht="66" customHeight="1" x14ac:dyDescent="0.25">
      <c r="A114" s="67" t="s">
        <v>85</v>
      </c>
      <c r="B114" s="65" t="s">
        <v>240</v>
      </c>
      <c r="C114" s="58" t="s">
        <v>241</v>
      </c>
      <c r="D114" s="60">
        <f t="shared" si="110"/>
        <v>0.17294417084745742</v>
      </c>
      <c r="E114" s="60" t="s">
        <v>664</v>
      </c>
      <c r="F114" s="60">
        <f t="shared" si="109"/>
        <v>0.17294417084745742</v>
      </c>
      <c r="G114" s="60">
        <v>0</v>
      </c>
      <c r="H114" s="60">
        <v>0</v>
      </c>
      <c r="I114" s="60">
        <f t="shared" si="111"/>
        <v>0.17294417084745742</v>
      </c>
      <c r="J114" s="60">
        <v>0</v>
      </c>
      <c r="K114" s="59">
        <f t="shared" si="112"/>
        <v>0.14412014237288118</v>
      </c>
      <c r="L114" s="61">
        <v>2020</v>
      </c>
      <c r="M114" s="60">
        <v>0.14412014237288118</v>
      </c>
      <c r="N114" s="8" t="s">
        <v>126</v>
      </c>
      <c r="O114" s="1" t="s">
        <v>32</v>
      </c>
      <c r="P114" s="1" t="s">
        <v>32</v>
      </c>
      <c r="Q114" s="1" t="s">
        <v>32</v>
      </c>
      <c r="R114" s="1" t="s">
        <v>32</v>
      </c>
      <c r="S114" s="1" t="s">
        <v>32</v>
      </c>
      <c r="T114" s="1" t="s">
        <v>32</v>
      </c>
      <c r="U114" s="1" t="s">
        <v>32</v>
      </c>
      <c r="V114" s="66">
        <v>4</v>
      </c>
      <c r="W114" s="1" t="s">
        <v>32</v>
      </c>
      <c r="X114" s="1" t="s">
        <v>32</v>
      </c>
      <c r="Y114" s="1" t="s">
        <v>32</v>
      </c>
    </row>
    <row r="115" spans="1:25" ht="66" customHeight="1" x14ac:dyDescent="0.25">
      <c r="A115" s="67" t="s">
        <v>85</v>
      </c>
      <c r="B115" s="65" t="s">
        <v>242</v>
      </c>
      <c r="C115" s="58" t="s">
        <v>243</v>
      </c>
      <c r="D115" s="60">
        <f t="shared" si="110"/>
        <v>8.6472085423728709E-2</v>
      </c>
      <c r="E115" s="60" t="s">
        <v>664</v>
      </c>
      <c r="F115" s="60">
        <f t="shared" si="109"/>
        <v>8.6472085423728709E-2</v>
      </c>
      <c r="G115" s="60">
        <v>0</v>
      </c>
      <c r="H115" s="60">
        <v>0</v>
      </c>
      <c r="I115" s="60">
        <f t="shared" si="111"/>
        <v>8.6472085423728709E-2</v>
      </c>
      <c r="J115" s="60">
        <v>0</v>
      </c>
      <c r="K115" s="59">
        <f t="shared" si="112"/>
        <v>7.2060071186440589E-2</v>
      </c>
      <c r="L115" s="61">
        <v>2020</v>
      </c>
      <c r="M115" s="60">
        <v>7.2060071186440589E-2</v>
      </c>
      <c r="N115" s="8" t="s">
        <v>126</v>
      </c>
      <c r="O115" s="1" t="s">
        <v>32</v>
      </c>
      <c r="P115" s="1" t="s">
        <v>32</v>
      </c>
      <c r="Q115" s="1" t="s">
        <v>32</v>
      </c>
      <c r="R115" s="1" t="s">
        <v>32</v>
      </c>
      <c r="S115" s="1" t="s">
        <v>32</v>
      </c>
      <c r="T115" s="1" t="s">
        <v>32</v>
      </c>
      <c r="U115" s="1" t="s">
        <v>32</v>
      </c>
      <c r="V115" s="66">
        <v>2</v>
      </c>
      <c r="W115" s="1" t="s">
        <v>32</v>
      </c>
      <c r="X115" s="1" t="s">
        <v>32</v>
      </c>
      <c r="Y115" s="1" t="s">
        <v>32</v>
      </c>
    </row>
    <row r="116" spans="1:25" ht="66" customHeight="1" x14ac:dyDescent="0.25">
      <c r="A116" s="67" t="s">
        <v>85</v>
      </c>
      <c r="B116" s="65" t="s">
        <v>244</v>
      </c>
      <c r="C116" s="58" t="s">
        <v>245</v>
      </c>
      <c r="D116" s="60">
        <f t="shared" si="110"/>
        <v>0.21618021355932177</v>
      </c>
      <c r="E116" s="60" t="s">
        <v>664</v>
      </c>
      <c r="F116" s="60">
        <f t="shared" si="109"/>
        <v>0.21618021355932177</v>
      </c>
      <c r="G116" s="60">
        <v>0</v>
      </c>
      <c r="H116" s="60">
        <v>0</v>
      </c>
      <c r="I116" s="60">
        <f t="shared" si="111"/>
        <v>0.21618021355932177</v>
      </c>
      <c r="J116" s="60">
        <v>0</v>
      </c>
      <c r="K116" s="59">
        <f t="shared" si="112"/>
        <v>0.18015017796610147</v>
      </c>
      <c r="L116" s="61">
        <v>2020</v>
      </c>
      <c r="M116" s="60">
        <v>0.18015017796610147</v>
      </c>
      <c r="N116" s="8" t="s">
        <v>126</v>
      </c>
      <c r="O116" s="1" t="s">
        <v>32</v>
      </c>
      <c r="P116" s="1" t="s">
        <v>32</v>
      </c>
      <c r="Q116" s="1" t="s">
        <v>32</v>
      </c>
      <c r="R116" s="1" t="s">
        <v>32</v>
      </c>
      <c r="S116" s="1" t="s">
        <v>32</v>
      </c>
      <c r="T116" s="1" t="s">
        <v>32</v>
      </c>
      <c r="U116" s="1" t="s">
        <v>32</v>
      </c>
      <c r="V116" s="66">
        <v>5</v>
      </c>
      <c r="W116" s="1" t="s">
        <v>32</v>
      </c>
      <c r="X116" s="1" t="s">
        <v>32</v>
      </c>
      <c r="Y116" s="1" t="s">
        <v>32</v>
      </c>
    </row>
    <row r="117" spans="1:25" ht="66" customHeight="1" x14ac:dyDescent="0.25">
      <c r="A117" s="67" t="s">
        <v>85</v>
      </c>
      <c r="B117" s="65" t="s">
        <v>246</v>
      </c>
      <c r="C117" s="58" t="s">
        <v>247</v>
      </c>
      <c r="D117" s="60">
        <f t="shared" si="110"/>
        <v>8.6472085423728709E-2</v>
      </c>
      <c r="E117" s="60" t="s">
        <v>664</v>
      </c>
      <c r="F117" s="60">
        <f t="shared" si="109"/>
        <v>8.6472085423728709E-2</v>
      </c>
      <c r="G117" s="60">
        <v>0</v>
      </c>
      <c r="H117" s="60">
        <v>0</v>
      </c>
      <c r="I117" s="60">
        <f t="shared" si="111"/>
        <v>8.6472085423728709E-2</v>
      </c>
      <c r="J117" s="60">
        <v>0</v>
      </c>
      <c r="K117" s="59">
        <f t="shared" si="112"/>
        <v>7.2060071186440589E-2</v>
      </c>
      <c r="L117" s="61">
        <v>2020</v>
      </c>
      <c r="M117" s="60">
        <v>7.2060071186440589E-2</v>
      </c>
      <c r="N117" s="8" t="s">
        <v>126</v>
      </c>
      <c r="O117" s="1" t="s">
        <v>32</v>
      </c>
      <c r="P117" s="1" t="s">
        <v>32</v>
      </c>
      <c r="Q117" s="1" t="s">
        <v>32</v>
      </c>
      <c r="R117" s="1" t="s">
        <v>32</v>
      </c>
      <c r="S117" s="1" t="s">
        <v>32</v>
      </c>
      <c r="T117" s="1" t="s">
        <v>32</v>
      </c>
      <c r="U117" s="1" t="s">
        <v>32</v>
      </c>
      <c r="V117" s="66">
        <v>2</v>
      </c>
      <c r="W117" s="1" t="s">
        <v>32</v>
      </c>
      <c r="X117" s="1" t="s">
        <v>32</v>
      </c>
      <c r="Y117" s="1" t="s">
        <v>32</v>
      </c>
    </row>
    <row r="118" spans="1:25" ht="66" customHeight="1" x14ac:dyDescent="0.25">
      <c r="A118" s="67" t="s">
        <v>85</v>
      </c>
      <c r="B118" s="65" t="s">
        <v>248</v>
      </c>
      <c r="C118" s="58" t="s">
        <v>249</v>
      </c>
      <c r="D118" s="60">
        <f t="shared" si="110"/>
        <v>0.26979290652203358</v>
      </c>
      <c r="E118" s="60" t="s">
        <v>664</v>
      </c>
      <c r="F118" s="60">
        <f t="shared" si="109"/>
        <v>0.26979290652203358</v>
      </c>
      <c r="G118" s="60">
        <v>0</v>
      </c>
      <c r="H118" s="60">
        <v>0</v>
      </c>
      <c r="I118" s="60">
        <f t="shared" si="111"/>
        <v>0.26979290652203358</v>
      </c>
      <c r="J118" s="60">
        <v>0</v>
      </c>
      <c r="K118" s="59">
        <f t="shared" si="112"/>
        <v>0.22482742210169465</v>
      </c>
      <c r="L118" s="61">
        <v>2021</v>
      </c>
      <c r="M118" s="60">
        <v>0.22482742210169465</v>
      </c>
      <c r="N118" s="8" t="s">
        <v>126</v>
      </c>
      <c r="O118" s="1" t="s">
        <v>32</v>
      </c>
      <c r="P118" s="1" t="s">
        <v>32</v>
      </c>
      <c r="Q118" s="1" t="s">
        <v>32</v>
      </c>
      <c r="R118" s="1" t="s">
        <v>32</v>
      </c>
      <c r="S118" s="1" t="s">
        <v>32</v>
      </c>
      <c r="T118" s="1" t="s">
        <v>32</v>
      </c>
      <c r="U118" s="1" t="s">
        <v>32</v>
      </c>
      <c r="V118" s="66">
        <v>6</v>
      </c>
      <c r="W118" s="1" t="s">
        <v>32</v>
      </c>
      <c r="X118" s="1" t="s">
        <v>32</v>
      </c>
      <c r="Y118" s="1" t="s">
        <v>32</v>
      </c>
    </row>
    <row r="119" spans="1:25" ht="66" customHeight="1" x14ac:dyDescent="0.25">
      <c r="A119" s="67" t="s">
        <v>85</v>
      </c>
      <c r="B119" s="65" t="s">
        <v>250</v>
      </c>
      <c r="C119" s="58" t="s">
        <v>251</v>
      </c>
      <c r="D119" s="60">
        <f t="shared" si="110"/>
        <v>0.26979290652203358</v>
      </c>
      <c r="E119" s="60" t="s">
        <v>664</v>
      </c>
      <c r="F119" s="60">
        <f t="shared" si="109"/>
        <v>0.26979290652203358</v>
      </c>
      <c r="G119" s="60">
        <v>0</v>
      </c>
      <c r="H119" s="60">
        <v>0</v>
      </c>
      <c r="I119" s="60">
        <f t="shared" si="111"/>
        <v>0.26979290652203358</v>
      </c>
      <c r="J119" s="60">
        <v>0</v>
      </c>
      <c r="K119" s="59">
        <f t="shared" si="112"/>
        <v>0.22482742210169465</v>
      </c>
      <c r="L119" s="61">
        <v>2021</v>
      </c>
      <c r="M119" s="60">
        <v>0.22482742210169465</v>
      </c>
      <c r="N119" s="8" t="s">
        <v>126</v>
      </c>
      <c r="O119" s="1" t="s">
        <v>32</v>
      </c>
      <c r="P119" s="1" t="s">
        <v>32</v>
      </c>
      <c r="Q119" s="1" t="s">
        <v>32</v>
      </c>
      <c r="R119" s="1" t="s">
        <v>32</v>
      </c>
      <c r="S119" s="1" t="s">
        <v>32</v>
      </c>
      <c r="T119" s="1" t="s">
        <v>32</v>
      </c>
      <c r="U119" s="1" t="s">
        <v>32</v>
      </c>
      <c r="V119" s="66">
        <v>6</v>
      </c>
      <c r="W119" s="1" t="s">
        <v>32</v>
      </c>
      <c r="X119" s="1" t="s">
        <v>32</v>
      </c>
      <c r="Y119" s="1" t="s">
        <v>32</v>
      </c>
    </row>
    <row r="120" spans="1:25" ht="66" customHeight="1" x14ac:dyDescent="0.25">
      <c r="A120" s="67" t="s">
        <v>85</v>
      </c>
      <c r="B120" s="65" t="s">
        <v>252</v>
      </c>
      <c r="C120" s="58" t="s">
        <v>253</v>
      </c>
      <c r="D120" s="60">
        <f t="shared" si="110"/>
        <v>0.26979290652203358</v>
      </c>
      <c r="E120" s="60" t="s">
        <v>664</v>
      </c>
      <c r="F120" s="60">
        <f t="shared" si="109"/>
        <v>0.26979290652203358</v>
      </c>
      <c r="G120" s="60">
        <v>0</v>
      </c>
      <c r="H120" s="60">
        <v>0</v>
      </c>
      <c r="I120" s="60">
        <f t="shared" si="111"/>
        <v>0.26979290652203358</v>
      </c>
      <c r="J120" s="60">
        <v>0</v>
      </c>
      <c r="K120" s="59">
        <f t="shared" si="112"/>
        <v>0.22482742210169465</v>
      </c>
      <c r="L120" s="61">
        <v>2021</v>
      </c>
      <c r="M120" s="60">
        <v>0.22482742210169465</v>
      </c>
      <c r="N120" s="8" t="s">
        <v>126</v>
      </c>
      <c r="O120" s="1" t="s">
        <v>32</v>
      </c>
      <c r="P120" s="1" t="s">
        <v>32</v>
      </c>
      <c r="Q120" s="1" t="s">
        <v>32</v>
      </c>
      <c r="R120" s="1" t="s">
        <v>32</v>
      </c>
      <c r="S120" s="1" t="s">
        <v>32</v>
      </c>
      <c r="T120" s="1" t="s">
        <v>32</v>
      </c>
      <c r="U120" s="1" t="s">
        <v>32</v>
      </c>
      <c r="V120" s="66">
        <v>6</v>
      </c>
      <c r="W120" s="1" t="s">
        <v>32</v>
      </c>
      <c r="X120" s="1" t="s">
        <v>32</v>
      </c>
      <c r="Y120" s="1" t="s">
        <v>32</v>
      </c>
    </row>
    <row r="121" spans="1:25" ht="66" customHeight="1" x14ac:dyDescent="0.25">
      <c r="A121" s="67" t="s">
        <v>85</v>
      </c>
      <c r="B121" s="65" t="s">
        <v>254</v>
      </c>
      <c r="C121" s="58" t="s">
        <v>255</v>
      </c>
      <c r="D121" s="60">
        <f t="shared" si="110"/>
        <v>0.13489645326101679</v>
      </c>
      <c r="E121" s="60" t="s">
        <v>664</v>
      </c>
      <c r="F121" s="60">
        <f t="shared" si="109"/>
        <v>0.13489645326101679</v>
      </c>
      <c r="G121" s="60">
        <v>0</v>
      </c>
      <c r="H121" s="60">
        <v>0</v>
      </c>
      <c r="I121" s="60">
        <f t="shared" si="111"/>
        <v>0.13489645326101679</v>
      </c>
      <c r="J121" s="60">
        <v>0</v>
      </c>
      <c r="K121" s="59">
        <f t="shared" si="112"/>
        <v>0.11241371105084733</v>
      </c>
      <c r="L121" s="61">
        <v>2021</v>
      </c>
      <c r="M121" s="60">
        <v>0.11241371105084733</v>
      </c>
      <c r="N121" s="8" t="s">
        <v>126</v>
      </c>
      <c r="O121" s="1" t="s">
        <v>32</v>
      </c>
      <c r="P121" s="1" t="s">
        <v>32</v>
      </c>
      <c r="Q121" s="1" t="s">
        <v>32</v>
      </c>
      <c r="R121" s="1" t="s">
        <v>32</v>
      </c>
      <c r="S121" s="1" t="s">
        <v>32</v>
      </c>
      <c r="T121" s="1" t="s">
        <v>32</v>
      </c>
      <c r="U121" s="1" t="s">
        <v>32</v>
      </c>
      <c r="V121" s="66">
        <v>3</v>
      </c>
      <c r="W121" s="1" t="s">
        <v>32</v>
      </c>
      <c r="X121" s="1" t="s">
        <v>32</v>
      </c>
      <c r="Y121" s="1" t="s">
        <v>32</v>
      </c>
    </row>
    <row r="122" spans="1:25" ht="66" customHeight="1" x14ac:dyDescent="0.25">
      <c r="A122" s="67" t="s">
        <v>85</v>
      </c>
      <c r="B122" s="65" t="s">
        <v>668</v>
      </c>
      <c r="C122" s="58" t="s">
        <v>256</v>
      </c>
      <c r="D122" s="60">
        <f t="shared" si="110"/>
        <v>0.13489645326101679</v>
      </c>
      <c r="E122" s="60" t="s">
        <v>664</v>
      </c>
      <c r="F122" s="60">
        <f t="shared" si="109"/>
        <v>0.13489645326101679</v>
      </c>
      <c r="G122" s="60">
        <v>0</v>
      </c>
      <c r="H122" s="60">
        <v>0</v>
      </c>
      <c r="I122" s="60">
        <f t="shared" si="111"/>
        <v>0.13489645326101679</v>
      </c>
      <c r="J122" s="60">
        <v>0</v>
      </c>
      <c r="K122" s="59">
        <f t="shared" si="112"/>
        <v>0.11241371105084733</v>
      </c>
      <c r="L122" s="61">
        <v>2021</v>
      </c>
      <c r="M122" s="60">
        <v>0.11241371105084733</v>
      </c>
      <c r="N122" s="8" t="s">
        <v>126</v>
      </c>
      <c r="O122" s="1" t="s">
        <v>32</v>
      </c>
      <c r="P122" s="1" t="s">
        <v>32</v>
      </c>
      <c r="Q122" s="1" t="s">
        <v>32</v>
      </c>
      <c r="R122" s="1" t="s">
        <v>32</v>
      </c>
      <c r="S122" s="1" t="s">
        <v>32</v>
      </c>
      <c r="T122" s="1" t="s">
        <v>32</v>
      </c>
      <c r="U122" s="1" t="s">
        <v>32</v>
      </c>
      <c r="V122" s="66">
        <v>3</v>
      </c>
      <c r="W122" s="1" t="s">
        <v>32</v>
      </c>
      <c r="X122" s="1" t="s">
        <v>32</v>
      </c>
      <c r="Y122" s="1" t="s">
        <v>32</v>
      </c>
    </row>
    <row r="123" spans="1:25" ht="66" customHeight="1" x14ac:dyDescent="0.25">
      <c r="A123" s="67" t="s">
        <v>85</v>
      </c>
      <c r="B123" s="65" t="s">
        <v>257</v>
      </c>
      <c r="C123" s="58" t="s">
        <v>258</v>
      </c>
      <c r="D123" s="60">
        <f t="shared" si="110"/>
        <v>0.32734872658006742</v>
      </c>
      <c r="E123" s="60" t="s">
        <v>664</v>
      </c>
      <c r="F123" s="60">
        <f t="shared" si="109"/>
        <v>0.32734872658006742</v>
      </c>
      <c r="G123" s="60">
        <v>0</v>
      </c>
      <c r="H123" s="60">
        <v>0</v>
      </c>
      <c r="I123" s="60">
        <f t="shared" si="111"/>
        <v>0.32734872658006742</v>
      </c>
      <c r="J123" s="60">
        <v>0</v>
      </c>
      <c r="K123" s="59">
        <f t="shared" si="112"/>
        <v>0.27279060548338951</v>
      </c>
      <c r="L123" s="61">
        <v>2022</v>
      </c>
      <c r="M123" s="60">
        <v>0.27279060548338951</v>
      </c>
      <c r="N123" s="8" t="s">
        <v>126</v>
      </c>
      <c r="O123" s="1" t="s">
        <v>32</v>
      </c>
      <c r="P123" s="1" t="s">
        <v>32</v>
      </c>
      <c r="Q123" s="1" t="s">
        <v>32</v>
      </c>
      <c r="R123" s="1" t="s">
        <v>32</v>
      </c>
      <c r="S123" s="1" t="s">
        <v>32</v>
      </c>
      <c r="T123" s="1" t="s">
        <v>32</v>
      </c>
      <c r="U123" s="1" t="s">
        <v>32</v>
      </c>
      <c r="V123" s="66">
        <v>7</v>
      </c>
      <c r="W123" s="1" t="s">
        <v>32</v>
      </c>
      <c r="X123" s="1" t="s">
        <v>32</v>
      </c>
      <c r="Y123" s="1" t="s">
        <v>32</v>
      </c>
    </row>
    <row r="124" spans="1:25" ht="66" customHeight="1" x14ac:dyDescent="0.25">
      <c r="A124" s="67" t="s">
        <v>85</v>
      </c>
      <c r="B124" s="65" t="s">
        <v>259</v>
      </c>
      <c r="C124" s="58" t="s">
        <v>260</v>
      </c>
      <c r="D124" s="60">
        <f t="shared" si="110"/>
        <v>0.18705641518860994</v>
      </c>
      <c r="E124" s="60" t="s">
        <v>664</v>
      </c>
      <c r="F124" s="60">
        <f t="shared" si="109"/>
        <v>0.18705641518860994</v>
      </c>
      <c r="G124" s="60">
        <v>0</v>
      </c>
      <c r="H124" s="60">
        <v>0</v>
      </c>
      <c r="I124" s="60">
        <f t="shared" si="111"/>
        <v>0.18705641518860994</v>
      </c>
      <c r="J124" s="60">
        <v>0</v>
      </c>
      <c r="K124" s="59">
        <f t="shared" si="112"/>
        <v>0.15588034599050829</v>
      </c>
      <c r="L124" s="61">
        <v>2022</v>
      </c>
      <c r="M124" s="60">
        <v>0.15588034599050829</v>
      </c>
      <c r="N124" s="8" t="s">
        <v>126</v>
      </c>
      <c r="O124" s="1" t="s">
        <v>32</v>
      </c>
      <c r="P124" s="1" t="s">
        <v>32</v>
      </c>
      <c r="Q124" s="1" t="s">
        <v>32</v>
      </c>
      <c r="R124" s="1" t="s">
        <v>32</v>
      </c>
      <c r="S124" s="1" t="s">
        <v>32</v>
      </c>
      <c r="T124" s="1" t="s">
        <v>32</v>
      </c>
      <c r="U124" s="1" t="s">
        <v>32</v>
      </c>
      <c r="V124" s="66">
        <v>4</v>
      </c>
      <c r="W124" s="1" t="s">
        <v>32</v>
      </c>
      <c r="X124" s="1" t="s">
        <v>32</v>
      </c>
      <c r="Y124" s="1" t="s">
        <v>32</v>
      </c>
    </row>
    <row r="125" spans="1:25" ht="66" customHeight="1" x14ac:dyDescent="0.25">
      <c r="A125" s="67" t="s">
        <v>85</v>
      </c>
      <c r="B125" s="65" t="s">
        <v>261</v>
      </c>
      <c r="C125" s="58" t="s">
        <v>262</v>
      </c>
      <c r="D125" s="60">
        <f t="shared" si="110"/>
        <v>0.32734872658006742</v>
      </c>
      <c r="E125" s="60" t="s">
        <v>664</v>
      </c>
      <c r="F125" s="60">
        <f t="shared" si="109"/>
        <v>0.32734872658006742</v>
      </c>
      <c r="G125" s="60">
        <v>0</v>
      </c>
      <c r="H125" s="60">
        <v>0</v>
      </c>
      <c r="I125" s="60">
        <f t="shared" si="111"/>
        <v>0.32734872658006742</v>
      </c>
      <c r="J125" s="60">
        <v>0</v>
      </c>
      <c r="K125" s="59">
        <f t="shared" si="112"/>
        <v>0.27279060548338951</v>
      </c>
      <c r="L125" s="61">
        <v>2022</v>
      </c>
      <c r="M125" s="60">
        <v>0.27279060548338951</v>
      </c>
      <c r="N125" s="8" t="s">
        <v>126</v>
      </c>
      <c r="O125" s="1" t="s">
        <v>32</v>
      </c>
      <c r="P125" s="1" t="s">
        <v>32</v>
      </c>
      <c r="Q125" s="1" t="s">
        <v>32</v>
      </c>
      <c r="R125" s="1" t="s">
        <v>32</v>
      </c>
      <c r="S125" s="1" t="s">
        <v>32</v>
      </c>
      <c r="T125" s="1" t="s">
        <v>32</v>
      </c>
      <c r="U125" s="1" t="s">
        <v>32</v>
      </c>
      <c r="V125" s="66">
        <v>7</v>
      </c>
      <c r="W125" s="1" t="s">
        <v>32</v>
      </c>
      <c r="X125" s="1" t="s">
        <v>32</v>
      </c>
      <c r="Y125" s="1" t="s">
        <v>32</v>
      </c>
    </row>
    <row r="126" spans="1:25" ht="66" customHeight="1" x14ac:dyDescent="0.25">
      <c r="A126" s="67" t="s">
        <v>85</v>
      </c>
      <c r="B126" s="65" t="s">
        <v>263</v>
      </c>
      <c r="C126" s="58" t="s">
        <v>264</v>
      </c>
      <c r="D126" s="60">
        <f t="shared" si="110"/>
        <v>0.42087693417437239</v>
      </c>
      <c r="E126" s="60" t="s">
        <v>664</v>
      </c>
      <c r="F126" s="60">
        <f t="shared" si="109"/>
        <v>0.42087693417437239</v>
      </c>
      <c r="G126" s="60">
        <v>0</v>
      </c>
      <c r="H126" s="60">
        <v>0</v>
      </c>
      <c r="I126" s="60">
        <f t="shared" si="111"/>
        <v>0.42087693417437239</v>
      </c>
      <c r="J126" s="60">
        <v>0</v>
      </c>
      <c r="K126" s="59">
        <f t="shared" si="112"/>
        <v>0.35073077847864365</v>
      </c>
      <c r="L126" s="61">
        <v>2022</v>
      </c>
      <c r="M126" s="60">
        <v>0.35073077847864365</v>
      </c>
      <c r="N126" s="8" t="s">
        <v>126</v>
      </c>
      <c r="O126" s="1" t="s">
        <v>32</v>
      </c>
      <c r="P126" s="1" t="s">
        <v>32</v>
      </c>
      <c r="Q126" s="1" t="s">
        <v>32</v>
      </c>
      <c r="R126" s="1" t="s">
        <v>32</v>
      </c>
      <c r="S126" s="1" t="s">
        <v>32</v>
      </c>
      <c r="T126" s="1" t="s">
        <v>32</v>
      </c>
      <c r="U126" s="1" t="s">
        <v>32</v>
      </c>
      <c r="V126" s="66">
        <v>9</v>
      </c>
      <c r="W126" s="1" t="s">
        <v>32</v>
      </c>
      <c r="X126" s="1" t="s">
        <v>32</v>
      </c>
      <c r="Y126" s="1" t="s">
        <v>32</v>
      </c>
    </row>
    <row r="127" spans="1:25" ht="66" customHeight="1" x14ac:dyDescent="0.25">
      <c r="A127" s="67" t="s">
        <v>85</v>
      </c>
      <c r="B127" s="65" t="s">
        <v>265</v>
      </c>
      <c r="C127" s="58" t="s">
        <v>266</v>
      </c>
      <c r="D127" s="60">
        <f t="shared" si="110"/>
        <v>0.14029231139145745</v>
      </c>
      <c r="E127" s="60" t="s">
        <v>664</v>
      </c>
      <c r="F127" s="60">
        <f t="shared" si="109"/>
        <v>0.14029231139145745</v>
      </c>
      <c r="G127" s="60">
        <v>0</v>
      </c>
      <c r="H127" s="60">
        <v>0</v>
      </c>
      <c r="I127" s="60">
        <f t="shared" si="111"/>
        <v>0.14029231139145745</v>
      </c>
      <c r="J127" s="60">
        <v>0</v>
      </c>
      <c r="K127" s="59">
        <f t="shared" si="112"/>
        <v>0.11691025949288122</v>
      </c>
      <c r="L127" s="61">
        <v>2022</v>
      </c>
      <c r="M127" s="60">
        <v>0.11691025949288122</v>
      </c>
      <c r="N127" s="8" t="s">
        <v>126</v>
      </c>
      <c r="O127" s="1" t="s">
        <v>32</v>
      </c>
      <c r="P127" s="1" t="s">
        <v>32</v>
      </c>
      <c r="Q127" s="1" t="s">
        <v>32</v>
      </c>
      <c r="R127" s="1" t="s">
        <v>32</v>
      </c>
      <c r="S127" s="1" t="s">
        <v>32</v>
      </c>
      <c r="T127" s="1" t="s">
        <v>32</v>
      </c>
      <c r="U127" s="1" t="s">
        <v>32</v>
      </c>
      <c r="V127" s="66">
        <v>3</v>
      </c>
      <c r="W127" s="1" t="s">
        <v>32</v>
      </c>
      <c r="X127" s="1" t="s">
        <v>32</v>
      </c>
      <c r="Y127" s="1" t="s">
        <v>32</v>
      </c>
    </row>
    <row r="128" spans="1:25" ht="66" customHeight="1" x14ac:dyDescent="0.25">
      <c r="A128" s="67" t="s">
        <v>85</v>
      </c>
      <c r="B128" s="65" t="s">
        <v>267</v>
      </c>
      <c r="C128" s="58" t="s">
        <v>268</v>
      </c>
      <c r="D128" s="60">
        <f t="shared" si="110"/>
        <v>0.14590400384711577</v>
      </c>
      <c r="E128" s="60" t="s">
        <v>664</v>
      </c>
      <c r="F128" s="60">
        <f t="shared" si="109"/>
        <v>0.14590400384711577</v>
      </c>
      <c r="G128" s="60">
        <v>0</v>
      </c>
      <c r="H128" s="60">
        <v>0</v>
      </c>
      <c r="I128" s="60">
        <f t="shared" si="111"/>
        <v>0.14590400384711577</v>
      </c>
      <c r="J128" s="60">
        <v>0</v>
      </c>
      <c r="K128" s="59">
        <f t="shared" si="112"/>
        <v>0.12158666987259648</v>
      </c>
      <c r="L128" s="61">
        <v>2023</v>
      </c>
      <c r="M128" s="60">
        <v>0.12158666987259648</v>
      </c>
      <c r="N128" s="8" t="s">
        <v>126</v>
      </c>
      <c r="O128" s="1" t="s">
        <v>32</v>
      </c>
      <c r="P128" s="1" t="s">
        <v>32</v>
      </c>
      <c r="Q128" s="1" t="s">
        <v>32</v>
      </c>
      <c r="R128" s="1" t="s">
        <v>32</v>
      </c>
      <c r="S128" s="1" t="s">
        <v>32</v>
      </c>
      <c r="T128" s="1" t="s">
        <v>32</v>
      </c>
      <c r="U128" s="1" t="s">
        <v>32</v>
      </c>
      <c r="V128" s="66">
        <v>3</v>
      </c>
      <c r="W128" s="1" t="s">
        <v>32</v>
      </c>
      <c r="X128" s="1" t="s">
        <v>32</v>
      </c>
      <c r="Y128" s="1" t="s">
        <v>32</v>
      </c>
    </row>
    <row r="129" spans="1:25" ht="66" customHeight="1" x14ac:dyDescent="0.25">
      <c r="A129" s="67" t="s">
        <v>85</v>
      </c>
      <c r="B129" s="65" t="s">
        <v>269</v>
      </c>
      <c r="C129" s="58" t="s">
        <v>270</v>
      </c>
      <c r="D129" s="60">
        <f t="shared" si="110"/>
        <v>0.34044267564327013</v>
      </c>
      <c r="E129" s="60" t="s">
        <v>664</v>
      </c>
      <c r="F129" s="60">
        <f t="shared" si="109"/>
        <v>0.34044267564327013</v>
      </c>
      <c r="G129" s="60">
        <v>0</v>
      </c>
      <c r="H129" s="60">
        <v>0</v>
      </c>
      <c r="I129" s="60">
        <f t="shared" si="111"/>
        <v>0.34044267564327013</v>
      </c>
      <c r="J129" s="60">
        <v>0</v>
      </c>
      <c r="K129" s="59">
        <f t="shared" si="112"/>
        <v>0.28370222970272513</v>
      </c>
      <c r="L129" s="61">
        <v>2023</v>
      </c>
      <c r="M129" s="60">
        <v>0.28370222970272513</v>
      </c>
      <c r="N129" s="8" t="s">
        <v>126</v>
      </c>
      <c r="O129" s="1" t="s">
        <v>32</v>
      </c>
      <c r="P129" s="1" t="s">
        <v>32</v>
      </c>
      <c r="Q129" s="1" t="s">
        <v>32</v>
      </c>
      <c r="R129" s="1" t="s">
        <v>32</v>
      </c>
      <c r="S129" s="1" t="s">
        <v>32</v>
      </c>
      <c r="T129" s="1" t="s">
        <v>32</v>
      </c>
      <c r="U129" s="1" t="s">
        <v>32</v>
      </c>
      <c r="V129" s="66">
        <v>7</v>
      </c>
      <c r="W129" s="1" t="s">
        <v>32</v>
      </c>
      <c r="X129" s="1" t="s">
        <v>32</v>
      </c>
      <c r="Y129" s="1" t="s">
        <v>32</v>
      </c>
    </row>
    <row r="130" spans="1:25" ht="66" customHeight="1" x14ac:dyDescent="0.25">
      <c r="A130" s="67" t="s">
        <v>85</v>
      </c>
      <c r="B130" s="65" t="s">
        <v>271</v>
      </c>
      <c r="C130" s="58" t="s">
        <v>272</v>
      </c>
      <c r="D130" s="60">
        <f t="shared" si="110"/>
        <v>0.29180800769423154</v>
      </c>
      <c r="E130" s="60" t="s">
        <v>664</v>
      </c>
      <c r="F130" s="60">
        <f t="shared" si="109"/>
        <v>0.29180800769423154</v>
      </c>
      <c r="G130" s="60">
        <v>0</v>
      </c>
      <c r="H130" s="60">
        <v>0</v>
      </c>
      <c r="I130" s="60">
        <f t="shared" si="111"/>
        <v>0.29180800769423154</v>
      </c>
      <c r="J130" s="60">
        <v>0</v>
      </c>
      <c r="K130" s="59">
        <f t="shared" si="112"/>
        <v>0.24317333974519295</v>
      </c>
      <c r="L130" s="61">
        <v>2023</v>
      </c>
      <c r="M130" s="60">
        <v>0.24317333974519295</v>
      </c>
      <c r="N130" s="8" t="s">
        <v>126</v>
      </c>
      <c r="O130" s="1" t="s">
        <v>32</v>
      </c>
      <c r="P130" s="1" t="s">
        <v>32</v>
      </c>
      <c r="Q130" s="1" t="s">
        <v>32</v>
      </c>
      <c r="R130" s="1" t="s">
        <v>32</v>
      </c>
      <c r="S130" s="1" t="s">
        <v>32</v>
      </c>
      <c r="T130" s="1" t="s">
        <v>32</v>
      </c>
      <c r="U130" s="1" t="s">
        <v>32</v>
      </c>
      <c r="V130" s="66">
        <v>6</v>
      </c>
      <c r="W130" s="1" t="s">
        <v>32</v>
      </c>
      <c r="X130" s="1" t="s">
        <v>32</v>
      </c>
      <c r="Y130" s="1" t="s">
        <v>32</v>
      </c>
    </row>
    <row r="131" spans="1:25" ht="66" customHeight="1" x14ac:dyDescent="0.25">
      <c r="A131" s="67" t="s">
        <v>85</v>
      </c>
      <c r="B131" s="65" t="s">
        <v>273</v>
      </c>
      <c r="C131" s="58" t="s">
        <v>274</v>
      </c>
      <c r="D131" s="60">
        <f t="shared" si="110"/>
        <v>0.14590400384711577</v>
      </c>
      <c r="E131" s="60" t="s">
        <v>664</v>
      </c>
      <c r="F131" s="60">
        <f t="shared" si="109"/>
        <v>0.14590400384711577</v>
      </c>
      <c r="G131" s="60">
        <v>0</v>
      </c>
      <c r="H131" s="60">
        <v>0</v>
      </c>
      <c r="I131" s="60">
        <f t="shared" si="111"/>
        <v>0.14590400384711577</v>
      </c>
      <c r="J131" s="60">
        <v>0</v>
      </c>
      <c r="K131" s="59">
        <f t="shared" si="112"/>
        <v>0.12158666987259648</v>
      </c>
      <c r="L131" s="61">
        <v>2023</v>
      </c>
      <c r="M131" s="60">
        <v>0.12158666987259648</v>
      </c>
      <c r="N131" s="8" t="s">
        <v>126</v>
      </c>
      <c r="O131" s="1" t="s">
        <v>32</v>
      </c>
      <c r="P131" s="1" t="s">
        <v>32</v>
      </c>
      <c r="Q131" s="1" t="s">
        <v>32</v>
      </c>
      <c r="R131" s="1" t="s">
        <v>32</v>
      </c>
      <c r="S131" s="1" t="s">
        <v>32</v>
      </c>
      <c r="T131" s="1" t="s">
        <v>32</v>
      </c>
      <c r="U131" s="1" t="s">
        <v>32</v>
      </c>
      <c r="V131" s="66">
        <v>3</v>
      </c>
      <c r="W131" s="1" t="s">
        <v>32</v>
      </c>
      <c r="X131" s="1" t="s">
        <v>32</v>
      </c>
      <c r="Y131" s="1" t="s">
        <v>32</v>
      </c>
    </row>
    <row r="132" spans="1:25" ht="66" customHeight="1" x14ac:dyDescent="0.25">
      <c r="A132" s="67" t="s">
        <v>85</v>
      </c>
      <c r="B132" s="65" t="s">
        <v>275</v>
      </c>
      <c r="C132" s="58" t="s">
        <v>276</v>
      </c>
      <c r="D132" s="60">
        <f t="shared" si="110"/>
        <v>0.15174016400100038</v>
      </c>
      <c r="E132" s="60" t="s">
        <v>664</v>
      </c>
      <c r="F132" s="60">
        <f t="shared" si="109"/>
        <v>0.15174016400100038</v>
      </c>
      <c r="G132" s="60">
        <v>0</v>
      </c>
      <c r="H132" s="60">
        <v>0</v>
      </c>
      <c r="I132" s="60">
        <f t="shared" si="111"/>
        <v>0.15174016400100038</v>
      </c>
      <c r="J132" s="60">
        <v>0</v>
      </c>
      <c r="K132" s="59">
        <f t="shared" si="112"/>
        <v>0.12645013666750032</v>
      </c>
      <c r="L132" s="61">
        <v>2024</v>
      </c>
      <c r="M132" s="60">
        <v>0.12645013666750032</v>
      </c>
      <c r="N132" s="8" t="s">
        <v>126</v>
      </c>
      <c r="O132" s="1" t="s">
        <v>32</v>
      </c>
      <c r="P132" s="1" t="s">
        <v>32</v>
      </c>
      <c r="Q132" s="1" t="s">
        <v>32</v>
      </c>
      <c r="R132" s="1" t="s">
        <v>32</v>
      </c>
      <c r="S132" s="1" t="s">
        <v>32</v>
      </c>
      <c r="T132" s="1" t="s">
        <v>32</v>
      </c>
      <c r="U132" s="1" t="s">
        <v>32</v>
      </c>
      <c r="V132" s="66">
        <v>3</v>
      </c>
      <c r="W132" s="1" t="s">
        <v>32</v>
      </c>
      <c r="X132" s="1" t="s">
        <v>32</v>
      </c>
      <c r="Y132" s="1" t="s">
        <v>32</v>
      </c>
    </row>
    <row r="133" spans="1:25" ht="66" customHeight="1" x14ac:dyDescent="0.25">
      <c r="A133" s="67" t="s">
        <v>85</v>
      </c>
      <c r="B133" s="65" t="s">
        <v>277</v>
      </c>
      <c r="C133" s="58" t="s">
        <v>278</v>
      </c>
      <c r="D133" s="60">
        <f t="shared" si="110"/>
        <v>0.30348032800200075</v>
      </c>
      <c r="E133" s="60" t="s">
        <v>664</v>
      </c>
      <c r="F133" s="60">
        <f t="shared" si="109"/>
        <v>0.30348032800200075</v>
      </c>
      <c r="G133" s="60">
        <v>0</v>
      </c>
      <c r="H133" s="60">
        <v>0</v>
      </c>
      <c r="I133" s="60">
        <f t="shared" si="111"/>
        <v>0.30348032800200075</v>
      </c>
      <c r="J133" s="60">
        <v>0</v>
      </c>
      <c r="K133" s="59">
        <f t="shared" si="112"/>
        <v>0.25290027333500065</v>
      </c>
      <c r="L133" s="61">
        <v>2024</v>
      </c>
      <c r="M133" s="60">
        <v>0.25290027333500065</v>
      </c>
      <c r="N133" s="8" t="s">
        <v>126</v>
      </c>
      <c r="O133" s="1" t="s">
        <v>32</v>
      </c>
      <c r="P133" s="1" t="s">
        <v>32</v>
      </c>
      <c r="Q133" s="1" t="s">
        <v>32</v>
      </c>
      <c r="R133" s="1" t="s">
        <v>32</v>
      </c>
      <c r="S133" s="1" t="s">
        <v>32</v>
      </c>
      <c r="T133" s="1" t="s">
        <v>32</v>
      </c>
      <c r="U133" s="1" t="s">
        <v>32</v>
      </c>
      <c r="V133" s="66">
        <v>6</v>
      </c>
      <c r="W133" s="1" t="s">
        <v>32</v>
      </c>
      <c r="X133" s="1" t="s">
        <v>32</v>
      </c>
      <c r="Y133" s="1" t="s">
        <v>32</v>
      </c>
    </row>
    <row r="134" spans="1:25" ht="66" customHeight="1" x14ac:dyDescent="0.25">
      <c r="A134" s="67" t="s">
        <v>85</v>
      </c>
      <c r="B134" s="65" t="s">
        <v>279</v>
      </c>
      <c r="C134" s="58" t="s">
        <v>280</v>
      </c>
      <c r="D134" s="60">
        <f t="shared" si="110"/>
        <v>0.30348032800200075</v>
      </c>
      <c r="E134" s="60" t="s">
        <v>664</v>
      </c>
      <c r="F134" s="60">
        <f t="shared" si="109"/>
        <v>0.30348032800200075</v>
      </c>
      <c r="G134" s="60">
        <v>0</v>
      </c>
      <c r="H134" s="60">
        <v>0</v>
      </c>
      <c r="I134" s="60">
        <f t="shared" si="111"/>
        <v>0.30348032800200075</v>
      </c>
      <c r="J134" s="60">
        <v>0</v>
      </c>
      <c r="K134" s="59">
        <f t="shared" si="112"/>
        <v>0.25290027333500065</v>
      </c>
      <c r="L134" s="61">
        <v>2024</v>
      </c>
      <c r="M134" s="60">
        <v>0.25290027333500065</v>
      </c>
      <c r="N134" s="8" t="s">
        <v>126</v>
      </c>
      <c r="O134" s="1" t="s">
        <v>32</v>
      </c>
      <c r="P134" s="1" t="s">
        <v>32</v>
      </c>
      <c r="Q134" s="1" t="s">
        <v>32</v>
      </c>
      <c r="R134" s="1" t="s">
        <v>32</v>
      </c>
      <c r="S134" s="1" t="s">
        <v>32</v>
      </c>
      <c r="T134" s="1" t="s">
        <v>32</v>
      </c>
      <c r="U134" s="1" t="s">
        <v>32</v>
      </c>
      <c r="V134" s="66">
        <v>6</v>
      </c>
      <c r="W134" s="1" t="s">
        <v>32</v>
      </c>
      <c r="X134" s="1" t="s">
        <v>32</v>
      </c>
      <c r="Y134" s="1" t="s">
        <v>32</v>
      </c>
    </row>
    <row r="135" spans="1:25" ht="66" customHeight="1" x14ac:dyDescent="0.25">
      <c r="A135" s="67" t="s">
        <v>85</v>
      </c>
      <c r="B135" s="65" t="s">
        <v>281</v>
      </c>
      <c r="C135" s="58" t="s">
        <v>282</v>
      </c>
      <c r="D135" s="60">
        <f t="shared" si="110"/>
        <v>0.15174016400100038</v>
      </c>
      <c r="E135" s="60" t="s">
        <v>664</v>
      </c>
      <c r="F135" s="60">
        <f t="shared" si="109"/>
        <v>0.15174016400100038</v>
      </c>
      <c r="G135" s="60">
        <v>0</v>
      </c>
      <c r="H135" s="60">
        <v>0</v>
      </c>
      <c r="I135" s="60">
        <f t="shared" si="111"/>
        <v>0.15174016400100038</v>
      </c>
      <c r="J135" s="60">
        <v>0</v>
      </c>
      <c r="K135" s="59">
        <f t="shared" si="112"/>
        <v>0.12645013666750032</v>
      </c>
      <c r="L135" s="61">
        <v>2024</v>
      </c>
      <c r="M135" s="60">
        <v>0.12645013666750032</v>
      </c>
      <c r="N135" s="8" t="s">
        <v>126</v>
      </c>
      <c r="O135" s="1" t="s">
        <v>32</v>
      </c>
      <c r="P135" s="1" t="s">
        <v>32</v>
      </c>
      <c r="Q135" s="1" t="s">
        <v>32</v>
      </c>
      <c r="R135" s="1" t="s">
        <v>32</v>
      </c>
      <c r="S135" s="1" t="s">
        <v>32</v>
      </c>
      <c r="T135" s="1" t="s">
        <v>32</v>
      </c>
      <c r="U135" s="1" t="s">
        <v>32</v>
      </c>
      <c r="V135" s="66">
        <v>3</v>
      </c>
      <c r="W135" s="1" t="s">
        <v>32</v>
      </c>
      <c r="X135" s="1" t="s">
        <v>32</v>
      </c>
      <c r="Y135" s="1" t="s">
        <v>32</v>
      </c>
    </row>
    <row r="136" spans="1:25" ht="66" customHeight="1" x14ac:dyDescent="0.25">
      <c r="A136" s="67" t="s">
        <v>85</v>
      </c>
      <c r="B136" s="65" t="s">
        <v>283</v>
      </c>
      <c r="C136" s="58" t="s">
        <v>284</v>
      </c>
      <c r="D136" s="60">
        <f t="shared" si="110"/>
        <v>2.7588141410033944</v>
      </c>
      <c r="E136" s="60" t="s">
        <v>664</v>
      </c>
      <c r="F136" s="60">
        <f t="shared" si="109"/>
        <v>2.7588141410033944</v>
      </c>
      <c r="G136" s="60">
        <v>0</v>
      </c>
      <c r="H136" s="60">
        <v>0</v>
      </c>
      <c r="I136" s="60">
        <f t="shared" si="111"/>
        <v>2.7588141410033944</v>
      </c>
      <c r="J136" s="60">
        <v>0</v>
      </c>
      <c r="K136" s="59">
        <f t="shared" si="112"/>
        <v>2.2990117841694953</v>
      </c>
      <c r="L136" s="61">
        <v>2020</v>
      </c>
      <c r="M136" s="60">
        <v>2.2990117841694953</v>
      </c>
      <c r="N136" s="8" t="s">
        <v>126</v>
      </c>
      <c r="O136" s="1" t="s">
        <v>32</v>
      </c>
      <c r="P136" s="1" t="s">
        <v>32</v>
      </c>
      <c r="Q136" s="1" t="s">
        <v>32</v>
      </c>
      <c r="R136" s="1" t="s">
        <v>32</v>
      </c>
      <c r="S136" s="1" t="s">
        <v>32</v>
      </c>
      <c r="T136" s="1" t="s">
        <v>32</v>
      </c>
      <c r="U136" s="1" t="s">
        <v>32</v>
      </c>
      <c r="V136" s="66">
        <v>7</v>
      </c>
      <c r="W136" s="1" t="s">
        <v>32</v>
      </c>
      <c r="X136" s="1" t="s">
        <v>32</v>
      </c>
      <c r="Y136" s="1" t="s">
        <v>32</v>
      </c>
    </row>
    <row r="137" spans="1:25" ht="66" customHeight="1" x14ac:dyDescent="0.25">
      <c r="A137" s="67" t="s">
        <v>85</v>
      </c>
      <c r="B137" s="65" t="s">
        <v>285</v>
      </c>
      <c r="C137" s="58" t="s">
        <v>286</v>
      </c>
      <c r="D137" s="60">
        <f t="shared" si="110"/>
        <v>5.1235119761491612</v>
      </c>
      <c r="E137" s="60" t="s">
        <v>664</v>
      </c>
      <c r="F137" s="60">
        <f t="shared" si="109"/>
        <v>5.1235119761491612</v>
      </c>
      <c r="G137" s="60">
        <v>0</v>
      </c>
      <c r="H137" s="60">
        <v>0</v>
      </c>
      <c r="I137" s="60">
        <f t="shared" si="111"/>
        <v>5.1235119761491612</v>
      </c>
      <c r="J137" s="60">
        <v>0</v>
      </c>
      <c r="K137" s="59">
        <f t="shared" si="112"/>
        <v>4.2695933134576345</v>
      </c>
      <c r="L137" s="61">
        <v>2020</v>
      </c>
      <c r="M137" s="60">
        <v>4.2695933134576345</v>
      </c>
      <c r="N137" s="8" t="s">
        <v>126</v>
      </c>
      <c r="O137" s="1" t="s">
        <v>32</v>
      </c>
      <c r="P137" s="1" t="s">
        <v>32</v>
      </c>
      <c r="Q137" s="1" t="s">
        <v>32</v>
      </c>
      <c r="R137" s="1" t="s">
        <v>32</v>
      </c>
      <c r="S137" s="1" t="s">
        <v>32</v>
      </c>
      <c r="T137" s="1" t="s">
        <v>32</v>
      </c>
      <c r="U137" s="1" t="s">
        <v>32</v>
      </c>
      <c r="V137" s="66">
        <v>13</v>
      </c>
      <c r="W137" s="1" t="s">
        <v>32</v>
      </c>
      <c r="X137" s="1" t="s">
        <v>32</v>
      </c>
      <c r="Y137" s="1" t="s">
        <v>32</v>
      </c>
    </row>
    <row r="138" spans="1:25" ht="66" customHeight="1" x14ac:dyDescent="0.25">
      <c r="A138" s="67" t="s">
        <v>85</v>
      </c>
      <c r="B138" s="65" t="s">
        <v>287</v>
      </c>
      <c r="C138" s="58" t="s">
        <v>288</v>
      </c>
      <c r="D138" s="60">
        <f t="shared" si="110"/>
        <v>5.1235119761491612</v>
      </c>
      <c r="E138" s="60" t="s">
        <v>664</v>
      </c>
      <c r="F138" s="60">
        <f t="shared" si="109"/>
        <v>5.1235119761491612</v>
      </c>
      <c r="G138" s="60">
        <v>0</v>
      </c>
      <c r="H138" s="60">
        <v>0</v>
      </c>
      <c r="I138" s="60">
        <f t="shared" si="111"/>
        <v>5.1235119761491612</v>
      </c>
      <c r="J138" s="60">
        <v>0</v>
      </c>
      <c r="K138" s="59">
        <f t="shared" si="112"/>
        <v>4.2695933134576345</v>
      </c>
      <c r="L138" s="61">
        <v>2020</v>
      </c>
      <c r="M138" s="60">
        <v>4.2695933134576345</v>
      </c>
      <c r="N138" s="8" t="s">
        <v>126</v>
      </c>
      <c r="O138" s="1" t="s">
        <v>32</v>
      </c>
      <c r="P138" s="1" t="s">
        <v>32</v>
      </c>
      <c r="Q138" s="1" t="s">
        <v>32</v>
      </c>
      <c r="R138" s="1" t="s">
        <v>32</v>
      </c>
      <c r="S138" s="1" t="s">
        <v>32</v>
      </c>
      <c r="T138" s="1" t="s">
        <v>32</v>
      </c>
      <c r="U138" s="1" t="s">
        <v>32</v>
      </c>
      <c r="V138" s="66">
        <v>13</v>
      </c>
      <c r="W138" s="1" t="s">
        <v>32</v>
      </c>
      <c r="X138" s="1" t="s">
        <v>32</v>
      </c>
      <c r="Y138" s="1" t="s">
        <v>32</v>
      </c>
    </row>
    <row r="139" spans="1:25" ht="66" customHeight="1" x14ac:dyDescent="0.25">
      <c r="A139" s="67" t="s">
        <v>85</v>
      </c>
      <c r="B139" s="65" t="s">
        <v>289</v>
      </c>
      <c r="C139" s="58" t="s">
        <v>290</v>
      </c>
      <c r="D139" s="60">
        <f t="shared" si="110"/>
        <v>1.576465223430511</v>
      </c>
      <c r="E139" s="60" t="s">
        <v>664</v>
      </c>
      <c r="F139" s="60">
        <f t="shared" si="109"/>
        <v>1.576465223430511</v>
      </c>
      <c r="G139" s="60">
        <v>0</v>
      </c>
      <c r="H139" s="60">
        <v>0</v>
      </c>
      <c r="I139" s="60">
        <f t="shared" si="111"/>
        <v>1.576465223430511</v>
      </c>
      <c r="J139" s="60">
        <v>0</v>
      </c>
      <c r="K139" s="59">
        <f t="shared" si="112"/>
        <v>1.3137210195254259</v>
      </c>
      <c r="L139" s="61">
        <v>2020</v>
      </c>
      <c r="M139" s="60">
        <v>1.3137210195254259</v>
      </c>
      <c r="N139" s="8" t="s">
        <v>126</v>
      </c>
      <c r="O139" s="1" t="s">
        <v>32</v>
      </c>
      <c r="P139" s="1" t="s">
        <v>32</v>
      </c>
      <c r="Q139" s="1" t="s">
        <v>32</v>
      </c>
      <c r="R139" s="1" t="s">
        <v>32</v>
      </c>
      <c r="S139" s="1" t="s">
        <v>32</v>
      </c>
      <c r="T139" s="1" t="s">
        <v>32</v>
      </c>
      <c r="U139" s="1" t="s">
        <v>32</v>
      </c>
      <c r="V139" s="66">
        <v>4</v>
      </c>
      <c r="W139" s="1" t="s">
        <v>32</v>
      </c>
      <c r="X139" s="1" t="s">
        <v>32</v>
      </c>
      <c r="Y139" s="1" t="s">
        <v>32</v>
      </c>
    </row>
    <row r="140" spans="1:25" ht="66" customHeight="1" x14ac:dyDescent="0.25">
      <c r="A140" s="67" t="s">
        <v>85</v>
      </c>
      <c r="B140" s="65" t="s">
        <v>291</v>
      </c>
      <c r="C140" s="58" t="s">
        <v>292</v>
      </c>
      <c r="D140" s="60">
        <f t="shared" si="110"/>
        <v>3.6889286228273961</v>
      </c>
      <c r="E140" s="60" t="s">
        <v>664</v>
      </c>
      <c r="F140" s="60">
        <f t="shared" si="109"/>
        <v>3.6889286228273961</v>
      </c>
      <c r="G140" s="60">
        <v>0</v>
      </c>
      <c r="H140" s="60">
        <v>0</v>
      </c>
      <c r="I140" s="60">
        <f t="shared" si="111"/>
        <v>3.6889286228273961</v>
      </c>
      <c r="J140" s="60">
        <v>0</v>
      </c>
      <c r="K140" s="59">
        <f t="shared" si="112"/>
        <v>3.0741071856894968</v>
      </c>
      <c r="L140" s="61">
        <v>2021</v>
      </c>
      <c r="M140" s="60">
        <v>3.0741071856894968</v>
      </c>
      <c r="N140" s="8" t="s">
        <v>126</v>
      </c>
      <c r="O140" s="1" t="s">
        <v>32</v>
      </c>
      <c r="P140" s="1" t="s">
        <v>32</v>
      </c>
      <c r="Q140" s="1" t="s">
        <v>32</v>
      </c>
      <c r="R140" s="1" t="s">
        <v>32</v>
      </c>
      <c r="S140" s="1" t="s">
        <v>32</v>
      </c>
      <c r="T140" s="1" t="s">
        <v>32</v>
      </c>
      <c r="U140" s="1" t="s">
        <v>32</v>
      </c>
      <c r="V140" s="66">
        <v>9</v>
      </c>
      <c r="W140" s="1" t="s">
        <v>32</v>
      </c>
      <c r="X140" s="1" t="s">
        <v>32</v>
      </c>
      <c r="Y140" s="1" t="s">
        <v>32</v>
      </c>
    </row>
    <row r="141" spans="1:25" ht="66" customHeight="1" x14ac:dyDescent="0.25">
      <c r="A141" s="67" t="s">
        <v>85</v>
      </c>
      <c r="B141" s="65" t="s">
        <v>293</v>
      </c>
      <c r="C141" s="58" t="s">
        <v>294</v>
      </c>
      <c r="D141" s="60">
        <f t="shared" si="110"/>
        <v>2.8691667066435298</v>
      </c>
      <c r="E141" s="60" t="s">
        <v>664</v>
      </c>
      <c r="F141" s="60">
        <f t="shared" si="109"/>
        <v>2.8691667066435298</v>
      </c>
      <c r="G141" s="60">
        <v>0</v>
      </c>
      <c r="H141" s="60">
        <v>0</v>
      </c>
      <c r="I141" s="60">
        <f t="shared" si="111"/>
        <v>2.8691667066435298</v>
      </c>
      <c r="J141" s="60">
        <v>0</v>
      </c>
      <c r="K141" s="59">
        <f t="shared" si="112"/>
        <v>2.3909722555362749</v>
      </c>
      <c r="L141" s="61">
        <v>2021</v>
      </c>
      <c r="M141" s="60">
        <v>2.3909722555362749</v>
      </c>
      <c r="N141" s="8" t="s">
        <v>126</v>
      </c>
      <c r="O141" s="1" t="s">
        <v>32</v>
      </c>
      <c r="P141" s="1" t="s">
        <v>32</v>
      </c>
      <c r="Q141" s="1" t="s">
        <v>32</v>
      </c>
      <c r="R141" s="1" t="s">
        <v>32</v>
      </c>
      <c r="S141" s="1" t="s">
        <v>32</v>
      </c>
      <c r="T141" s="1" t="s">
        <v>32</v>
      </c>
      <c r="U141" s="1" t="s">
        <v>32</v>
      </c>
      <c r="V141" s="66">
        <v>7</v>
      </c>
      <c r="W141" s="1" t="s">
        <v>32</v>
      </c>
      <c r="X141" s="1" t="s">
        <v>32</v>
      </c>
      <c r="Y141" s="1" t="s">
        <v>32</v>
      </c>
    </row>
    <row r="142" spans="1:25" ht="66" customHeight="1" x14ac:dyDescent="0.25">
      <c r="A142" s="67" t="s">
        <v>85</v>
      </c>
      <c r="B142" s="65" t="s">
        <v>295</v>
      </c>
      <c r="C142" s="58" t="s">
        <v>296</v>
      </c>
      <c r="D142" s="60">
        <f t="shared" si="110"/>
        <v>4.0988095809193288</v>
      </c>
      <c r="E142" s="60" t="s">
        <v>664</v>
      </c>
      <c r="F142" s="60">
        <f t="shared" si="109"/>
        <v>4.0988095809193288</v>
      </c>
      <c r="G142" s="60">
        <v>0</v>
      </c>
      <c r="H142" s="60">
        <v>0</v>
      </c>
      <c r="I142" s="60">
        <f t="shared" si="111"/>
        <v>4.0988095809193288</v>
      </c>
      <c r="J142" s="60">
        <v>0</v>
      </c>
      <c r="K142" s="59">
        <f t="shared" si="112"/>
        <v>3.4156746507661073</v>
      </c>
      <c r="L142" s="61">
        <v>2021</v>
      </c>
      <c r="M142" s="60">
        <v>3.4156746507661073</v>
      </c>
      <c r="N142" s="8" t="s">
        <v>126</v>
      </c>
      <c r="O142" s="1" t="s">
        <v>32</v>
      </c>
      <c r="P142" s="1" t="s">
        <v>32</v>
      </c>
      <c r="Q142" s="1" t="s">
        <v>32</v>
      </c>
      <c r="R142" s="1" t="s">
        <v>32</v>
      </c>
      <c r="S142" s="1" t="s">
        <v>32</v>
      </c>
      <c r="T142" s="1" t="s">
        <v>32</v>
      </c>
      <c r="U142" s="1" t="s">
        <v>32</v>
      </c>
      <c r="V142" s="66">
        <v>10</v>
      </c>
      <c r="W142" s="1" t="s">
        <v>32</v>
      </c>
      <c r="X142" s="1" t="s">
        <v>32</v>
      </c>
      <c r="Y142" s="1" t="s">
        <v>32</v>
      </c>
    </row>
    <row r="143" spans="1:25" ht="66" customHeight="1" x14ac:dyDescent="0.25">
      <c r="A143" s="67" t="s">
        <v>85</v>
      </c>
      <c r="B143" s="65" t="s">
        <v>297</v>
      </c>
      <c r="C143" s="58" t="s">
        <v>298</v>
      </c>
      <c r="D143" s="60">
        <f t="shared" si="110"/>
        <v>4.6890381605717124</v>
      </c>
      <c r="E143" s="60" t="s">
        <v>664</v>
      </c>
      <c r="F143" s="60">
        <f t="shared" si="109"/>
        <v>4.6890381605717124</v>
      </c>
      <c r="G143" s="60">
        <v>0</v>
      </c>
      <c r="H143" s="60">
        <v>0</v>
      </c>
      <c r="I143" s="60">
        <f t="shared" si="111"/>
        <v>4.6890381605717124</v>
      </c>
      <c r="J143" s="60">
        <v>0</v>
      </c>
      <c r="K143" s="59">
        <f t="shared" si="112"/>
        <v>3.907531800476427</v>
      </c>
      <c r="L143" s="61">
        <v>2022</v>
      </c>
      <c r="M143" s="60">
        <v>3.907531800476427</v>
      </c>
      <c r="N143" s="8" t="s">
        <v>126</v>
      </c>
      <c r="O143" s="1" t="s">
        <v>32</v>
      </c>
      <c r="P143" s="1" t="s">
        <v>32</v>
      </c>
      <c r="Q143" s="1" t="s">
        <v>32</v>
      </c>
      <c r="R143" s="1" t="s">
        <v>32</v>
      </c>
      <c r="S143" s="1" t="s">
        <v>32</v>
      </c>
      <c r="T143" s="1" t="s">
        <v>32</v>
      </c>
      <c r="U143" s="1" t="s">
        <v>32</v>
      </c>
      <c r="V143" s="66">
        <v>11</v>
      </c>
      <c r="W143" s="1" t="s">
        <v>32</v>
      </c>
      <c r="X143" s="1" t="s">
        <v>32</v>
      </c>
      <c r="Y143" s="1" t="s">
        <v>32</v>
      </c>
    </row>
    <row r="144" spans="1:25" ht="66" customHeight="1" x14ac:dyDescent="0.25">
      <c r="A144" s="67" t="s">
        <v>85</v>
      </c>
      <c r="B144" s="65" t="s">
        <v>299</v>
      </c>
      <c r="C144" s="58" t="s">
        <v>300</v>
      </c>
      <c r="D144" s="60">
        <f t="shared" si="110"/>
        <v>5.5415905534029326</v>
      </c>
      <c r="E144" s="60" t="s">
        <v>664</v>
      </c>
      <c r="F144" s="60">
        <f t="shared" si="109"/>
        <v>5.5415905534029326</v>
      </c>
      <c r="G144" s="60">
        <v>0</v>
      </c>
      <c r="H144" s="60">
        <v>0</v>
      </c>
      <c r="I144" s="60">
        <f t="shared" si="111"/>
        <v>5.5415905534029326</v>
      </c>
      <c r="J144" s="60">
        <v>0</v>
      </c>
      <c r="K144" s="59">
        <f t="shared" si="112"/>
        <v>4.6179921278357776</v>
      </c>
      <c r="L144" s="61">
        <v>2022</v>
      </c>
      <c r="M144" s="60">
        <v>4.6179921278357776</v>
      </c>
      <c r="N144" s="8" t="s">
        <v>126</v>
      </c>
      <c r="O144" s="1" t="s">
        <v>32</v>
      </c>
      <c r="P144" s="1" t="s">
        <v>32</v>
      </c>
      <c r="Q144" s="1" t="s">
        <v>32</v>
      </c>
      <c r="R144" s="1" t="s">
        <v>32</v>
      </c>
      <c r="S144" s="1" t="s">
        <v>32</v>
      </c>
      <c r="T144" s="1" t="s">
        <v>32</v>
      </c>
      <c r="U144" s="1" t="s">
        <v>32</v>
      </c>
      <c r="V144" s="66">
        <v>13</v>
      </c>
      <c r="W144" s="1" t="s">
        <v>32</v>
      </c>
      <c r="X144" s="1" t="s">
        <v>32</v>
      </c>
      <c r="Y144" s="1" t="s">
        <v>32</v>
      </c>
    </row>
    <row r="145" spans="1:25" ht="66" customHeight="1" x14ac:dyDescent="0.25">
      <c r="A145" s="67" t="s">
        <v>85</v>
      </c>
      <c r="B145" s="65" t="s">
        <v>301</v>
      </c>
      <c r="C145" s="58" t="s">
        <v>302</v>
      </c>
      <c r="D145" s="60">
        <f t="shared" si="110"/>
        <v>5.5415905534029326</v>
      </c>
      <c r="E145" s="60" t="s">
        <v>664</v>
      </c>
      <c r="F145" s="60">
        <f t="shared" si="109"/>
        <v>5.5415905534029326</v>
      </c>
      <c r="G145" s="60">
        <v>0</v>
      </c>
      <c r="H145" s="60">
        <v>0</v>
      </c>
      <c r="I145" s="60">
        <f t="shared" si="111"/>
        <v>5.5415905534029326</v>
      </c>
      <c r="J145" s="60">
        <v>0</v>
      </c>
      <c r="K145" s="59">
        <f t="shared" si="112"/>
        <v>4.6179921278357776</v>
      </c>
      <c r="L145" s="61">
        <v>2022</v>
      </c>
      <c r="M145" s="60">
        <v>4.6179921278357776</v>
      </c>
      <c r="N145" s="8" t="s">
        <v>126</v>
      </c>
      <c r="O145" s="1" t="s">
        <v>32</v>
      </c>
      <c r="P145" s="1" t="s">
        <v>32</v>
      </c>
      <c r="Q145" s="1" t="s">
        <v>32</v>
      </c>
      <c r="R145" s="1" t="s">
        <v>32</v>
      </c>
      <c r="S145" s="1" t="s">
        <v>32</v>
      </c>
      <c r="T145" s="1" t="s">
        <v>32</v>
      </c>
      <c r="U145" s="1" t="s">
        <v>32</v>
      </c>
      <c r="V145" s="66">
        <v>13</v>
      </c>
      <c r="W145" s="1" t="s">
        <v>32</v>
      </c>
      <c r="X145" s="1" t="s">
        <v>32</v>
      </c>
      <c r="Y145" s="1" t="s">
        <v>32</v>
      </c>
    </row>
    <row r="146" spans="1:25" ht="66" customHeight="1" x14ac:dyDescent="0.25">
      <c r="A146" s="67" t="s">
        <v>85</v>
      </c>
      <c r="B146" s="65" t="s">
        <v>303</v>
      </c>
      <c r="C146" s="58" t="s">
        <v>304</v>
      </c>
      <c r="D146" s="60">
        <f t="shared" si="110"/>
        <v>2.6599634656334077</v>
      </c>
      <c r="E146" s="60" t="s">
        <v>664</v>
      </c>
      <c r="F146" s="60">
        <f t="shared" si="109"/>
        <v>2.6599634656334077</v>
      </c>
      <c r="G146" s="60">
        <v>0</v>
      </c>
      <c r="H146" s="60">
        <v>0</v>
      </c>
      <c r="I146" s="60">
        <f t="shared" si="111"/>
        <v>2.6599634656334077</v>
      </c>
      <c r="J146" s="60">
        <v>0</v>
      </c>
      <c r="K146" s="59">
        <f t="shared" si="112"/>
        <v>2.2166362213611732</v>
      </c>
      <c r="L146" s="61">
        <v>2023</v>
      </c>
      <c r="M146" s="60">
        <v>2.2166362213611732</v>
      </c>
      <c r="N146" s="8" t="s">
        <v>126</v>
      </c>
      <c r="O146" s="1" t="s">
        <v>32</v>
      </c>
      <c r="P146" s="1" t="s">
        <v>32</v>
      </c>
      <c r="Q146" s="1" t="s">
        <v>32</v>
      </c>
      <c r="R146" s="1" t="s">
        <v>32</v>
      </c>
      <c r="S146" s="1" t="s">
        <v>32</v>
      </c>
      <c r="T146" s="1" t="s">
        <v>32</v>
      </c>
      <c r="U146" s="1" t="s">
        <v>32</v>
      </c>
      <c r="V146" s="66">
        <v>6</v>
      </c>
      <c r="W146" s="1" t="s">
        <v>32</v>
      </c>
      <c r="X146" s="1" t="s">
        <v>32</v>
      </c>
      <c r="Y146" s="1" t="s">
        <v>32</v>
      </c>
    </row>
    <row r="147" spans="1:25" ht="66" customHeight="1" x14ac:dyDescent="0.25">
      <c r="A147" s="67" t="s">
        <v>85</v>
      </c>
      <c r="B147" s="65" t="s">
        <v>305</v>
      </c>
      <c r="C147" s="58" t="s">
        <v>306</v>
      </c>
      <c r="D147" s="60">
        <f t="shared" si="110"/>
        <v>5.3199269312668154</v>
      </c>
      <c r="E147" s="60" t="s">
        <v>664</v>
      </c>
      <c r="F147" s="60">
        <f t="shared" si="109"/>
        <v>5.3199269312668154</v>
      </c>
      <c r="G147" s="60">
        <v>0</v>
      </c>
      <c r="H147" s="60">
        <v>0</v>
      </c>
      <c r="I147" s="60">
        <f t="shared" si="111"/>
        <v>5.3199269312668154</v>
      </c>
      <c r="J147" s="60">
        <v>0</v>
      </c>
      <c r="K147" s="59">
        <f t="shared" si="112"/>
        <v>4.4332724427223464</v>
      </c>
      <c r="L147" s="61">
        <v>2023</v>
      </c>
      <c r="M147" s="60">
        <v>4.4332724427223464</v>
      </c>
      <c r="N147" s="8" t="s">
        <v>126</v>
      </c>
      <c r="O147" s="1" t="s">
        <v>32</v>
      </c>
      <c r="P147" s="1" t="s">
        <v>32</v>
      </c>
      <c r="Q147" s="1" t="s">
        <v>32</v>
      </c>
      <c r="R147" s="1" t="s">
        <v>32</v>
      </c>
      <c r="S147" s="1" t="s">
        <v>32</v>
      </c>
      <c r="T147" s="1" t="s">
        <v>32</v>
      </c>
      <c r="U147" s="1" t="s">
        <v>32</v>
      </c>
      <c r="V147" s="66">
        <v>12</v>
      </c>
      <c r="W147" s="1" t="s">
        <v>32</v>
      </c>
      <c r="X147" s="1" t="s">
        <v>32</v>
      </c>
      <c r="Y147" s="1" t="s">
        <v>32</v>
      </c>
    </row>
    <row r="148" spans="1:25" ht="66" customHeight="1" x14ac:dyDescent="0.25">
      <c r="A148" s="67" t="s">
        <v>85</v>
      </c>
      <c r="B148" s="65" t="s">
        <v>307</v>
      </c>
      <c r="C148" s="58" t="s">
        <v>308</v>
      </c>
      <c r="D148" s="60">
        <f t="shared" si="110"/>
        <v>0.92212066808624815</v>
      </c>
      <c r="E148" s="60" t="s">
        <v>664</v>
      </c>
      <c r="F148" s="60">
        <f t="shared" si="109"/>
        <v>0.92212066808624815</v>
      </c>
      <c r="G148" s="60">
        <v>0</v>
      </c>
      <c r="H148" s="60">
        <v>0</v>
      </c>
      <c r="I148" s="60">
        <f t="shared" si="111"/>
        <v>0.92212066808624815</v>
      </c>
      <c r="J148" s="60">
        <v>0</v>
      </c>
      <c r="K148" s="59">
        <f t="shared" si="112"/>
        <v>0.76843389007187346</v>
      </c>
      <c r="L148" s="61">
        <v>2024</v>
      </c>
      <c r="M148" s="60">
        <v>0.76843389007187346</v>
      </c>
      <c r="N148" s="8" t="s">
        <v>126</v>
      </c>
      <c r="O148" s="1" t="s">
        <v>32</v>
      </c>
      <c r="P148" s="1" t="s">
        <v>32</v>
      </c>
      <c r="Q148" s="1" t="s">
        <v>32</v>
      </c>
      <c r="R148" s="1" t="s">
        <v>32</v>
      </c>
      <c r="S148" s="1" t="s">
        <v>32</v>
      </c>
      <c r="T148" s="1" t="s">
        <v>32</v>
      </c>
      <c r="U148" s="1" t="s">
        <v>32</v>
      </c>
      <c r="V148" s="66">
        <v>2</v>
      </c>
      <c r="W148" s="1" t="s">
        <v>32</v>
      </c>
      <c r="X148" s="1" t="s">
        <v>32</v>
      </c>
      <c r="Y148" s="1" t="s">
        <v>32</v>
      </c>
    </row>
    <row r="149" spans="1:25" ht="66" customHeight="1" x14ac:dyDescent="0.25">
      <c r="A149" s="67" t="s">
        <v>85</v>
      </c>
      <c r="B149" s="65" t="s">
        <v>309</v>
      </c>
      <c r="C149" s="58" t="s">
        <v>310</v>
      </c>
      <c r="D149" s="60">
        <f t="shared" si="110"/>
        <v>0.46106033404312408</v>
      </c>
      <c r="E149" s="60" t="s">
        <v>664</v>
      </c>
      <c r="F149" s="60">
        <f t="shared" si="109"/>
        <v>0.46106033404312408</v>
      </c>
      <c r="G149" s="60">
        <v>0</v>
      </c>
      <c r="H149" s="60">
        <v>0</v>
      </c>
      <c r="I149" s="60">
        <f t="shared" si="111"/>
        <v>0.46106033404312408</v>
      </c>
      <c r="J149" s="60">
        <v>0</v>
      </c>
      <c r="K149" s="59">
        <f t="shared" si="112"/>
        <v>0.38421694503593673</v>
      </c>
      <c r="L149" s="61">
        <v>2024</v>
      </c>
      <c r="M149" s="60">
        <v>0.38421694503593673</v>
      </c>
      <c r="N149" s="8" t="s">
        <v>126</v>
      </c>
      <c r="O149" s="1" t="s">
        <v>32</v>
      </c>
      <c r="P149" s="1" t="s">
        <v>32</v>
      </c>
      <c r="Q149" s="1" t="s">
        <v>32</v>
      </c>
      <c r="R149" s="1" t="s">
        <v>32</v>
      </c>
      <c r="S149" s="1" t="s">
        <v>32</v>
      </c>
      <c r="T149" s="1" t="s">
        <v>32</v>
      </c>
      <c r="U149" s="1" t="s">
        <v>32</v>
      </c>
      <c r="V149" s="66">
        <v>1</v>
      </c>
      <c r="W149" s="1" t="s">
        <v>32</v>
      </c>
      <c r="X149" s="1" t="s">
        <v>32</v>
      </c>
      <c r="Y149" s="1" t="s">
        <v>32</v>
      </c>
    </row>
    <row r="150" spans="1:25" ht="66" customHeight="1" x14ac:dyDescent="0.25">
      <c r="A150" s="67" t="s">
        <v>85</v>
      </c>
      <c r="B150" s="65" t="s">
        <v>311</v>
      </c>
      <c r="C150" s="58" t="s">
        <v>312</v>
      </c>
      <c r="D150" s="60">
        <f t="shared" si="110"/>
        <v>0.46106033404312408</v>
      </c>
      <c r="E150" s="60" t="s">
        <v>664</v>
      </c>
      <c r="F150" s="60">
        <f t="shared" ref="F150:F209" si="113">I150</f>
        <v>0.46106033404312408</v>
      </c>
      <c r="G150" s="60">
        <v>0</v>
      </c>
      <c r="H150" s="60">
        <v>0</v>
      </c>
      <c r="I150" s="60">
        <f t="shared" si="111"/>
        <v>0.46106033404312408</v>
      </c>
      <c r="J150" s="60">
        <v>0</v>
      </c>
      <c r="K150" s="59">
        <f t="shared" si="112"/>
        <v>0.38421694503593673</v>
      </c>
      <c r="L150" s="61">
        <v>2024</v>
      </c>
      <c r="M150" s="60">
        <v>0.38421694503593673</v>
      </c>
      <c r="N150" s="8" t="s">
        <v>126</v>
      </c>
      <c r="O150" s="1" t="s">
        <v>32</v>
      </c>
      <c r="P150" s="1" t="s">
        <v>32</v>
      </c>
      <c r="Q150" s="1" t="s">
        <v>32</v>
      </c>
      <c r="R150" s="1" t="s">
        <v>32</v>
      </c>
      <c r="S150" s="1" t="s">
        <v>32</v>
      </c>
      <c r="T150" s="1" t="s">
        <v>32</v>
      </c>
      <c r="U150" s="1" t="s">
        <v>32</v>
      </c>
      <c r="V150" s="66">
        <v>1</v>
      </c>
      <c r="W150" s="1" t="s">
        <v>32</v>
      </c>
      <c r="X150" s="1" t="s">
        <v>32</v>
      </c>
      <c r="Y150" s="1" t="s">
        <v>32</v>
      </c>
    </row>
    <row r="151" spans="1:25" ht="66" customHeight="1" x14ac:dyDescent="0.25">
      <c r="A151" s="67" t="s">
        <v>85</v>
      </c>
      <c r="B151" s="65" t="s">
        <v>313</v>
      </c>
      <c r="C151" s="58" t="s">
        <v>314</v>
      </c>
      <c r="D151" s="60">
        <f t="shared" ref="D151:D210" si="114">M151*1.2</f>
        <v>0.46106033404312408</v>
      </c>
      <c r="E151" s="60" t="s">
        <v>664</v>
      </c>
      <c r="F151" s="60">
        <f t="shared" si="113"/>
        <v>0.46106033404312408</v>
      </c>
      <c r="G151" s="60">
        <v>0</v>
      </c>
      <c r="H151" s="60">
        <v>0</v>
      </c>
      <c r="I151" s="60">
        <f t="shared" ref="I151:I210" si="115">D151</f>
        <v>0.46106033404312408</v>
      </c>
      <c r="J151" s="60">
        <v>0</v>
      </c>
      <c r="K151" s="59">
        <f t="shared" ref="K151:K210" si="116">M151</f>
        <v>0.38421694503593673</v>
      </c>
      <c r="L151" s="61">
        <v>2024</v>
      </c>
      <c r="M151" s="60">
        <v>0.38421694503593673</v>
      </c>
      <c r="N151" s="8" t="s">
        <v>126</v>
      </c>
      <c r="O151" s="1" t="s">
        <v>32</v>
      </c>
      <c r="P151" s="1" t="s">
        <v>32</v>
      </c>
      <c r="Q151" s="1" t="s">
        <v>32</v>
      </c>
      <c r="R151" s="1" t="s">
        <v>32</v>
      </c>
      <c r="S151" s="1" t="s">
        <v>32</v>
      </c>
      <c r="T151" s="1" t="s">
        <v>32</v>
      </c>
      <c r="U151" s="1" t="s">
        <v>32</v>
      </c>
      <c r="V151" s="66">
        <v>1</v>
      </c>
      <c r="W151" s="1" t="s">
        <v>32</v>
      </c>
      <c r="X151" s="1" t="s">
        <v>32</v>
      </c>
      <c r="Y151" s="1" t="s">
        <v>32</v>
      </c>
    </row>
    <row r="152" spans="1:25" ht="66" customHeight="1" x14ac:dyDescent="0.25">
      <c r="A152" s="67" t="s">
        <v>85</v>
      </c>
      <c r="B152" s="65" t="s">
        <v>315</v>
      </c>
      <c r="C152" s="58" t="s">
        <v>316</v>
      </c>
      <c r="D152" s="60">
        <f t="shared" si="114"/>
        <v>0.46106033404312408</v>
      </c>
      <c r="E152" s="60" t="s">
        <v>664</v>
      </c>
      <c r="F152" s="60">
        <f t="shared" si="113"/>
        <v>0.46106033404312408</v>
      </c>
      <c r="G152" s="60">
        <v>0</v>
      </c>
      <c r="H152" s="60">
        <v>0</v>
      </c>
      <c r="I152" s="60">
        <f t="shared" si="115"/>
        <v>0.46106033404312408</v>
      </c>
      <c r="J152" s="60">
        <v>0</v>
      </c>
      <c r="K152" s="59">
        <f t="shared" si="116"/>
        <v>0.38421694503593673</v>
      </c>
      <c r="L152" s="61">
        <v>2024</v>
      </c>
      <c r="M152" s="60">
        <v>0.38421694503593673</v>
      </c>
      <c r="N152" s="8" t="s">
        <v>126</v>
      </c>
      <c r="O152" s="1" t="s">
        <v>32</v>
      </c>
      <c r="P152" s="1" t="s">
        <v>32</v>
      </c>
      <c r="Q152" s="1" t="s">
        <v>32</v>
      </c>
      <c r="R152" s="1" t="s">
        <v>32</v>
      </c>
      <c r="S152" s="1" t="s">
        <v>32</v>
      </c>
      <c r="T152" s="1" t="s">
        <v>32</v>
      </c>
      <c r="U152" s="1" t="s">
        <v>32</v>
      </c>
      <c r="V152" s="66">
        <v>1</v>
      </c>
      <c r="W152" s="1" t="s">
        <v>32</v>
      </c>
      <c r="X152" s="1" t="s">
        <v>32</v>
      </c>
      <c r="Y152" s="1" t="s">
        <v>32</v>
      </c>
    </row>
    <row r="153" spans="1:25" ht="66" customHeight="1" x14ac:dyDescent="0.25">
      <c r="A153" s="67" t="s">
        <v>85</v>
      </c>
      <c r="B153" s="65" t="s">
        <v>317</v>
      </c>
      <c r="C153" s="58" t="s">
        <v>318</v>
      </c>
      <c r="D153" s="60">
        <f t="shared" si="114"/>
        <v>0.46106033404312408</v>
      </c>
      <c r="E153" s="60" t="s">
        <v>664</v>
      </c>
      <c r="F153" s="60">
        <f t="shared" si="113"/>
        <v>0.46106033404312408</v>
      </c>
      <c r="G153" s="60">
        <v>0</v>
      </c>
      <c r="H153" s="60">
        <v>0</v>
      </c>
      <c r="I153" s="60">
        <f t="shared" si="115"/>
        <v>0.46106033404312408</v>
      </c>
      <c r="J153" s="60">
        <v>0</v>
      </c>
      <c r="K153" s="59">
        <f t="shared" si="116"/>
        <v>0.38421694503593673</v>
      </c>
      <c r="L153" s="61">
        <v>2024</v>
      </c>
      <c r="M153" s="60">
        <v>0.38421694503593673</v>
      </c>
      <c r="N153" s="8" t="s">
        <v>126</v>
      </c>
      <c r="O153" s="1" t="s">
        <v>32</v>
      </c>
      <c r="P153" s="1" t="s">
        <v>32</v>
      </c>
      <c r="Q153" s="1" t="s">
        <v>32</v>
      </c>
      <c r="R153" s="1" t="s">
        <v>32</v>
      </c>
      <c r="S153" s="1" t="s">
        <v>32</v>
      </c>
      <c r="T153" s="1" t="s">
        <v>32</v>
      </c>
      <c r="U153" s="1" t="s">
        <v>32</v>
      </c>
      <c r="V153" s="66">
        <v>1</v>
      </c>
      <c r="W153" s="1" t="s">
        <v>32</v>
      </c>
      <c r="X153" s="1" t="s">
        <v>32</v>
      </c>
      <c r="Y153" s="1" t="s">
        <v>32</v>
      </c>
    </row>
    <row r="154" spans="1:25" ht="66" customHeight="1" x14ac:dyDescent="0.25">
      <c r="A154" s="67" t="s">
        <v>85</v>
      </c>
      <c r="B154" s="65" t="s">
        <v>319</v>
      </c>
      <c r="C154" s="58" t="s">
        <v>320</v>
      </c>
      <c r="D154" s="60">
        <f t="shared" si="114"/>
        <v>0.46106033404312408</v>
      </c>
      <c r="E154" s="60" t="s">
        <v>664</v>
      </c>
      <c r="F154" s="60">
        <f t="shared" si="113"/>
        <v>0.46106033404312408</v>
      </c>
      <c r="G154" s="60">
        <v>0</v>
      </c>
      <c r="H154" s="60">
        <v>0</v>
      </c>
      <c r="I154" s="60">
        <f t="shared" si="115"/>
        <v>0.46106033404312408</v>
      </c>
      <c r="J154" s="60">
        <v>0</v>
      </c>
      <c r="K154" s="59">
        <f t="shared" si="116"/>
        <v>0.38421694503593673</v>
      </c>
      <c r="L154" s="61">
        <v>2024</v>
      </c>
      <c r="M154" s="60">
        <v>0.38421694503593673</v>
      </c>
      <c r="N154" s="8" t="s">
        <v>126</v>
      </c>
      <c r="O154" s="1" t="s">
        <v>32</v>
      </c>
      <c r="P154" s="1" t="s">
        <v>32</v>
      </c>
      <c r="Q154" s="1" t="s">
        <v>32</v>
      </c>
      <c r="R154" s="1" t="s">
        <v>32</v>
      </c>
      <c r="S154" s="1" t="s">
        <v>32</v>
      </c>
      <c r="T154" s="1" t="s">
        <v>32</v>
      </c>
      <c r="U154" s="1" t="s">
        <v>32</v>
      </c>
      <c r="V154" s="66">
        <v>1</v>
      </c>
      <c r="W154" s="1" t="s">
        <v>32</v>
      </c>
      <c r="X154" s="1" t="s">
        <v>32</v>
      </c>
      <c r="Y154" s="1" t="s">
        <v>32</v>
      </c>
    </row>
    <row r="155" spans="1:25" ht="66" customHeight="1" x14ac:dyDescent="0.25">
      <c r="A155" s="67" t="s">
        <v>85</v>
      </c>
      <c r="B155" s="65" t="s">
        <v>321</v>
      </c>
      <c r="C155" s="58" t="s">
        <v>322</v>
      </c>
      <c r="D155" s="60">
        <f t="shared" si="114"/>
        <v>0.92212066808624815</v>
      </c>
      <c r="E155" s="60" t="s">
        <v>664</v>
      </c>
      <c r="F155" s="60">
        <f t="shared" si="113"/>
        <v>0.92212066808624815</v>
      </c>
      <c r="G155" s="60">
        <v>0</v>
      </c>
      <c r="H155" s="60">
        <v>0</v>
      </c>
      <c r="I155" s="60">
        <f t="shared" si="115"/>
        <v>0.92212066808624815</v>
      </c>
      <c r="J155" s="60">
        <v>0</v>
      </c>
      <c r="K155" s="59">
        <f t="shared" si="116"/>
        <v>0.76843389007187346</v>
      </c>
      <c r="L155" s="61">
        <v>2024</v>
      </c>
      <c r="M155" s="60">
        <v>0.76843389007187346</v>
      </c>
      <c r="N155" s="8" t="s">
        <v>126</v>
      </c>
      <c r="O155" s="1" t="s">
        <v>32</v>
      </c>
      <c r="P155" s="1" t="s">
        <v>32</v>
      </c>
      <c r="Q155" s="1" t="s">
        <v>32</v>
      </c>
      <c r="R155" s="1" t="s">
        <v>32</v>
      </c>
      <c r="S155" s="1" t="s">
        <v>32</v>
      </c>
      <c r="T155" s="1" t="s">
        <v>32</v>
      </c>
      <c r="U155" s="1" t="s">
        <v>32</v>
      </c>
      <c r="V155" s="66">
        <v>2</v>
      </c>
      <c r="W155" s="1" t="s">
        <v>32</v>
      </c>
      <c r="X155" s="1" t="s">
        <v>32</v>
      </c>
      <c r="Y155" s="1" t="s">
        <v>32</v>
      </c>
    </row>
    <row r="156" spans="1:25" ht="66" customHeight="1" x14ac:dyDescent="0.25">
      <c r="A156" s="67" t="s">
        <v>85</v>
      </c>
      <c r="B156" s="65" t="s">
        <v>323</v>
      </c>
      <c r="C156" s="58" t="s">
        <v>324</v>
      </c>
      <c r="D156" s="60">
        <f t="shared" si="114"/>
        <v>0.92212066808624815</v>
      </c>
      <c r="E156" s="60" t="s">
        <v>664</v>
      </c>
      <c r="F156" s="60">
        <f t="shared" si="113"/>
        <v>0.92212066808624815</v>
      </c>
      <c r="G156" s="60">
        <v>0</v>
      </c>
      <c r="H156" s="60">
        <v>0</v>
      </c>
      <c r="I156" s="60">
        <f t="shared" si="115"/>
        <v>0.92212066808624815</v>
      </c>
      <c r="J156" s="60">
        <v>0</v>
      </c>
      <c r="K156" s="59">
        <f t="shared" si="116"/>
        <v>0.76843389007187346</v>
      </c>
      <c r="L156" s="61">
        <v>2024</v>
      </c>
      <c r="M156" s="60">
        <v>0.76843389007187346</v>
      </c>
      <c r="N156" s="8" t="s">
        <v>126</v>
      </c>
      <c r="O156" s="1" t="s">
        <v>32</v>
      </c>
      <c r="P156" s="1" t="s">
        <v>32</v>
      </c>
      <c r="Q156" s="1" t="s">
        <v>32</v>
      </c>
      <c r="R156" s="1" t="s">
        <v>32</v>
      </c>
      <c r="S156" s="1" t="s">
        <v>32</v>
      </c>
      <c r="T156" s="1" t="s">
        <v>32</v>
      </c>
      <c r="U156" s="1" t="s">
        <v>32</v>
      </c>
      <c r="V156" s="66">
        <v>2</v>
      </c>
      <c r="W156" s="1" t="s">
        <v>32</v>
      </c>
      <c r="X156" s="1" t="s">
        <v>32</v>
      </c>
      <c r="Y156" s="1" t="s">
        <v>32</v>
      </c>
    </row>
    <row r="157" spans="1:25" ht="66" customHeight="1" x14ac:dyDescent="0.25">
      <c r="A157" s="67" t="s">
        <v>85</v>
      </c>
      <c r="B157" s="65" t="s">
        <v>325</v>
      </c>
      <c r="C157" s="58" t="s">
        <v>326</v>
      </c>
      <c r="D157" s="60">
        <f t="shared" si="114"/>
        <v>2.766362004258744</v>
      </c>
      <c r="E157" s="60" t="s">
        <v>664</v>
      </c>
      <c r="F157" s="60">
        <f t="shared" si="113"/>
        <v>2.766362004258744</v>
      </c>
      <c r="G157" s="60">
        <v>0</v>
      </c>
      <c r="H157" s="60">
        <v>0</v>
      </c>
      <c r="I157" s="60">
        <f t="shared" si="115"/>
        <v>2.766362004258744</v>
      </c>
      <c r="J157" s="60">
        <v>0</v>
      </c>
      <c r="K157" s="59">
        <f t="shared" si="116"/>
        <v>2.3053016702156199</v>
      </c>
      <c r="L157" s="61">
        <v>2024</v>
      </c>
      <c r="M157" s="60">
        <v>2.3053016702156199</v>
      </c>
      <c r="N157" s="8" t="s">
        <v>126</v>
      </c>
      <c r="O157" s="1" t="s">
        <v>32</v>
      </c>
      <c r="P157" s="1" t="s">
        <v>32</v>
      </c>
      <c r="Q157" s="1" t="s">
        <v>32</v>
      </c>
      <c r="R157" s="1" t="s">
        <v>32</v>
      </c>
      <c r="S157" s="1" t="s">
        <v>32</v>
      </c>
      <c r="T157" s="1" t="s">
        <v>32</v>
      </c>
      <c r="U157" s="1" t="s">
        <v>32</v>
      </c>
      <c r="V157" s="66">
        <v>6</v>
      </c>
      <c r="W157" s="1" t="s">
        <v>32</v>
      </c>
      <c r="X157" s="1" t="s">
        <v>32</v>
      </c>
      <c r="Y157" s="1" t="s">
        <v>32</v>
      </c>
    </row>
    <row r="158" spans="1:25" ht="66" customHeight="1" x14ac:dyDescent="0.25">
      <c r="A158" s="67" t="s">
        <v>85</v>
      </c>
      <c r="B158" s="65" t="s">
        <v>327</v>
      </c>
      <c r="C158" s="58" t="s">
        <v>328</v>
      </c>
      <c r="D158" s="60">
        <f t="shared" si="114"/>
        <v>0.46106033404312408</v>
      </c>
      <c r="E158" s="60" t="s">
        <v>664</v>
      </c>
      <c r="F158" s="60">
        <f t="shared" si="113"/>
        <v>0.46106033404312408</v>
      </c>
      <c r="G158" s="60">
        <v>0</v>
      </c>
      <c r="H158" s="60">
        <v>0</v>
      </c>
      <c r="I158" s="60">
        <f t="shared" si="115"/>
        <v>0.46106033404312408</v>
      </c>
      <c r="J158" s="60">
        <v>0</v>
      </c>
      <c r="K158" s="59">
        <f t="shared" si="116"/>
        <v>0.38421694503593673</v>
      </c>
      <c r="L158" s="61">
        <v>2024</v>
      </c>
      <c r="M158" s="60">
        <v>0.38421694503593673</v>
      </c>
      <c r="N158" s="8" t="s">
        <v>126</v>
      </c>
      <c r="O158" s="1" t="s">
        <v>32</v>
      </c>
      <c r="P158" s="1" t="s">
        <v>32</v>
      </c>
      <c r="Q158" s="1" t="s">
        <v>32</v>
      </c>
      <c r="R158" s="1" t="s">
        <v>32</v>
      </c>
      <c r="S158" s="1" t="s">
        <v>32</v>
      </c>
      <c r="T158" s="1" t="s">
        <v>32</v>
      </c>
      <c r="U158" s="1" t="s">
        <v>32</v>
      </c>
      <c r="V158" s="66">
        <v>1</v>
      </c>
      <c r="W158" s="1" t="s">
        <v>32</v>
      </c>
      <c r="X158" s="1" t="s">
        <v>32</v>
      </c>
      <c r="Y158" s="1" t="s">
        <v>32</v>
      </c>
    </row>
    <row r="159" spans="1:25" ht="66" customHeight="1" x14ac:dyDescent="0.25">
      <c r="A159" s="67" t="s">
        <v>85</v>
      </c>
      <c r="B159" s="65" t="s">
        <v>329</v>
      </c>
      <c r="C159" s="58" t="s">
        <v>330</v>
      </c>
      <c r="D159" s="60">
        <f t="shared" si="114"/>
        <v>0.46106033404312408</v>
      </c>
      <c r="E159" s="60" t="s">
        <v>664</v>
      </c>
      <c r="F159" s="60">
        <f t="shared" si="113"/>
        <v>0.46106033404312408</v>
      </c>
      <c r="G159" s="60">
        <v>0</v>
      </c>
      <c r="H159" s="60">
        <v>0</v>
      </c>
      <c r="I159" s="60">
        <f t="shared" si="115"/>
        <v>0.46106033404312408</v>
      </c>
      <c r="J159" s="60">
        <v>0</v>
      </c>
      <c r="K159" s="59">
        <f t="shared" si="116"/>
        <v>0.38421694503593673</v>
      </c>
      <c r="L159" s="61">
        <v>2024</v>
      </c>
      <c r="M159" s="60">
        <v>0.38421694503593673</v>
      </c>
      <c r="N159" s="8" t="s">
        <v>126</v>
      </c>
      <c r="O159" s="1" t="s">
        <v>32</v>
      </c>
      <c r="P159" s="1" t="s">
        <v>32</v>
      </c>
      <c r="Q159" s="1" t="s">
        <v>32</v>
      </c>
      <c r="R159" s="1" t="s">
        <v>32</v>
      </c>
      <c r="S159" s="1" t="s">
        <v>32</v>
      </c>
      <c r="T159" s="1" t="s">
        <v>32</v>
      </c>
      <c r="U159" s="1" t="s">
        <v>32</v>
      </c>
      <c r="V159" s="66">
        <v>1</v>
      </c>
      <c r="W159" s="1" t="s">
        <v>32</v>
      </c>
      <c r="X159" s="1" t="s">
        <v>32</v>
      </c>
      <c r="Y159" s="1" t="s">
        <v>32</v>
      </c>
    </row>
    <row r="160" spans="1:25" ht="66" customHeight="1" x14ac:dyDescent="0.25">
      <c r="A160" s="67" t="s">
        <v>85</v>
      </c>
      <c r="B160" s="65" t="s">
        <v>331</v>
      </c>
      <c r="C160" s="58" t="s">
        <v>332</v>
      </c>
      <c r="D160" s="60">
        <f t="shared" si="114"/>
        <v>0.46106033404312408</v>
      </c>
      <c r="E160" s="60" t="s">
        <v>664</v>
      </c>
      <c r="F160" s="60">
        <f t="shared" si="113"/>
        <v>0.46106033404312408</v>
      </c>
      <c r="G160" s="60">
        <v>0</v>
      </c>
      <c r="H160" s="60">
        <v>0</v>
      </c>
      <c r="I160" s="60">
        <f t="shared" si="115"/>
        <v>0.46106033404312408</v>
      </c>
      <c r="J160" s="60">
        <v>0</v>
      </c>
      <c r="K160" s="59">
        <f t="shared" si="116"/>
        <v>0.38421694503593673</v>
      </c>
      <c r="L160" s="61">
        <v>2024</v>
      </c>
      <c r="M160" s="60">
        <v>0.38421694503593673</v>
      </c>
      <c r="N160" s="8" t="s">
        <v>126</v>
      </c>
      <c r="O160" s="1" t="s">
        <v>32</v>
      </c>
      <c r="P160" s="1" t="s">
        <v>32</v>
      </c>
      <c r="Q160" s="1" t="s">
        <v>32</v>
      </c>
      <c r="R160" s="1" t="s">
        <v>32</v>
      </c>
      <c r="S160" s="1" t="s">
        <v>32</v>
      </c>
      <c r="T160" s="1" t="s">
        <v>32</v>
      </c>
      <c r="U160" s="1" t="s">
        <v>32</v>
      </c>
      <c r="V160" s="66">
        <v>1</v>
      </c>
      <c r="W160" s="1" t="s">
        <v>32</v>
      </c>
      <c r="X160" s="1" t="s">
        <v>32</v>
      </c>
      <c r="Y160" s="1" t="s">
        <v>32</v>
      </c>
    </row>
    <row r="161" spans="1:25" ht="66" customHeight="1" x14ac:dyDescent="0.25">
      <c r="A161" s="67" t="s">
        <v>85</v>
      </c>
      <c r="B161" s="65" t="s">
        <v>333</v>
      </c>
      <c r="C161" s="58" t="s">
        <v>334</v>
      </c>
      <c r="D161" s="60">
        <f t="shared" si="114"/>
        <v>0.46106033404312408</v>
      </c>
      <c r="E161" s="60" t="s">
        <v>664</v>
      </c>
      <c r="F161" s="60">
        <f t="shared" si="113"/>
        <v>0.46106033404312408</v>
      </c>
      <c r="G161" s="60">
        <v>0</v>
      </c>
      <c r="H161" s="60">
        <v>0</v>
      </c>
      <c r="I161" s="60">
        <f t="shared" si="115"/>
        <v>0.46106033404312408</v>
      </c>
      <c r="J161" s="60">
        <v>0</v>
      </c>
      <c r="K161" s="59">
        <f t="shared" si="116"/>
        <v>0.38421694503593673</v>
      </c>
      <c r="L161" s="61">
        <v>2024</v>
      </c>
      <c r="M161" s="60">
        <v>0.38421694503593673</v>
      </c>
      <c r="N161" s="8" t="s">
        <v>126</v>
      </c>
      <c r="O161" s="1" t="s">
        <v>32</v>
      </c>
      <c r="P161" s="1" t="s">
        <v>32</v>
      </c>
      <c r="Q161" s="1" t="s">
        <v>32</v>
      </c>
      <c r="R161" s="1" t="s">
        <v>32</v>
      </c>
      <c r="S161" s="1" t="s">
        <v>32</v>
      </c>
      <c r="T161" s="1" t="s">
        <v>32</v>
      </c>
      <c r="U161" s="1" t="s">
        <v>32</v>
      </c>
      <c r="V161" s="66">
        <v>1</v>
      </c>
      <c r="W161" s="1" t="s">
        <v>32</v>
      </c>
      <c r="X161" s="1" t="s">
        <v>32</v>
      </c>
      <c r="Y161" s="1" t="s">
        <v>32</v>
      </c>
    </row>
    <row r="162" spans="1:25" ht="66" customHeight="1" x14ac:dyDescent="0.25">
      <c r="A162" s="67" t="s">
        <v>85</v>
      </c>
      <c r="B162" s="65" t="s">
        <v>335</v>
      </c>
      <c r="C162" s="58" t="s">
        <v>336</v>
      </c>
      <c r="D162" s="60">
        <f t="shared" si="114"/>
        <v>0.3758027135186448</v>
      </c>
      <c r="E162" s="60" t="s">
        <v>664</v>
      </c>
      <c r="F162" s="60">
        <f t="shared" si="113"/>
        <v>0.3758027135186448</v>
      </c>
      <c r="G162" s="60">
        <v>0</v>
      </c>
      <c r="H162" s="60">
        <v>0</v>
      </c>
      <c r="I162" s="60">
        <f t="shared" si="115"/>
        <v>0.3758027135186448</v>
      </c>
      <c r="J162" s="60">
        <v>0</v>
      </c>
      <c r="K162" s="59">
        <f t="shared" si="116"/>
        <v>0.31316892793220402</v>
      </c>
      <c r="L162" s="61">
        <v>2020</v>
      </c>
      <c r="M162" s="60">
        <v>0.31316892793220402</v>
      </c>
      <c r="N162" s="8" t="s">
        <v>126</v>
      </c>
      <c r="O162" s="1" t="s">
        <v>32</v>
      </c>
      <c r="P162" s="1" t="s">
        <v>32</v>
      </c>
      <c r="Q162" s="1" t="s">
        <v>32</v>
      </c>
      <c r="R162" s="1" t="s">
        <v>32</v>
      </c>
      <c r="S162" s="1" t="s">
        <v>32</v>
      </c>
      <c r="T162" s="1" t="s">
        <v>32</v>
      </c>
      <c r="U162" s="1" t="s">
        <v>32</v>
      </c>
      <c r="V162" s="66">
        <v>2</v>
      </c>
      <c r="W162" s="1" t="s">
        <v>32</v>
      </c>
      <c r="X162" s="1" t="s">
        <v>32</v>
      </c>
      <c r="Y162" s="1" t="s">
        <v>32</v>
      </c>
    </row>
    <row r="163" spans="1:25" ht="66" customHeight="1" x14ac:dyDescent="0.25">
      <c r="A163" s="67" t="s">
        <v>85</v>
      </c>
      <c r="B163" s="65" t="s">
        <v>337</v>
      </c>
      <c r="C163" s="58" t="s">
        <v>338</v>
      </c>
      <c r="D163" s="60">
        <f t="shared" si="114"/>
        <v>0.3758027135186448</v>
      </c>
      <c r="E163" s="60" t="s">
        <v>664</v>
      </c>
      <c r="F163" s="60">
        <f t="shared" si="113"/>
        <v>0.3758027135186448</v>
      </c>
      <c r="G163" s="60">
        <v>0</v>
      </c>
      <c r="H163" s="60">
        <v>0</v>
      </c>
      <c r="I163" s="60">
        <f t="shared" si="115"/>
        <v>0.3758027135186448</v>
      </c>
      <c r="J163" s="60">
        <v>0</v>
      </c>
      <c r="K163" s="59">
        <f t="shared" si="116"/>
        <v>0.31316892793220402</v>
      </c>
      <c r="L163" s="61">
        <v>2020</v>
      </c>
      <c r="M163" s="60">
        <v>0.31316892793220402</v>
      </c>
      <c r="N163" s="8" t="s">
        <v>126</v>
      </c>
      <c r="O163" s="1" t="s">
        <v>32</v>
      </c>
      <c r="P163" s="1" t="s">
        <v>32</v>
      </c>
      <c r="Q163" s="1" t="s">
        <v>32</v>
      </c>
      <c r="R163" s="1" t="s">
        <v>32</v>
      </c>
      <c r="S163" s="1" t="s">
        <v>32</v>
      </c>
      <c r="T163" s="1" t="s">
        <v>32</v>
      </c>
      <c r="U163" s="1" t="s">
        <v>32</v>
      </c>
      <c r="V163" s="66">
        <v>2</v>
      </c>
      <c r="W163" s="1" t="s">
        <v>32</v>
      </c>
      <c r="X163" s="1" t="s">
        <v>32</v>
      </c>
      <c r="Y163" s="1" t="s">
        <v>32</v>
      </c>
    </row>
    <row r="164" spans="1:25" ht="66" customHeight="1" x14ac:dyDescent="0.25">
      <c r="A164" s="67" t="s">
        <v>85</v>
      </c>
      <c r="B164" s="65" t="s">
        <v>339</v>
      </c>
      <c r="C164" s="58" t="s">
        <v>340</v>
      </c>
      <c r="D164" s="60">
        <f t="shared" si="114"/>
        <v>0.3758027135186448</v>
      </c>
      <c r="E164" s="60" t="s">
        <v>664</v>
      </c>
      <c r="F164" s="60">
        <f t="shared" si="113"/>
        <v>0.3758027135186448</v>
      </c>
      <c r="G164" s="60">
        <v>0</v>
      </c>
      <c r="H164" s="60">
        <v>0</v>
      </c>
      <c r="I164" s="60">
        <f t="shared" si="115"/>
        <v>0.3758027135186448</v>
      </c>
      <c r="J164" s="60">
        <v>0</v>
      </c>
      <c r="K164" s="59">
        <f t="shared" si="116"/>
        <v>0.31316892793220402</v>
      </c>
      <c r="L164" s="61">
        <v>2020</v>
      </c>
      <c r="M164" s="60">
        <v>0.31316892793220402</v>
      </c>
      <c r="N164" s="8" t="s">
        <v>126</v>
      </c>
      <c r="O164" s="1" t="s">
        <v>32</v>
      </c>
      <c r="P164" s="1" t="s">
        <v>32</v>
      </c>
      <c r="Q164" s="1" t="s">
        <v>32</v>
      </c>
      <c r="R164" s="1" t="s">
        <v>32</v>
      </c>
      <c r="S164" s="1" t="s">
        <v>32</v>
      </c>
      <c r="T164" s="1" t="s">
        <v>32</v>
      </c>
      <c r="U164" s="1" t="s">
        <v>32</v>
      </c>
      <c r="V164" s="66">
        <v>2</v>
      </c>
      <c r="W164" s="1" t="s">
        <v>32</v>
      </c>
      <c r="X164" s="1" t="s">
        <v>32</v>
      </c>
      <c r="Y164" s="1" t="s">
        <v>32</v>
      </c>
    </row>
    <row r="165" spans="1:25" ht="66" customHeight="1" x14ac:dyDescent="0.25">
      <c r="A165" s="67" t="s">
        <v>85</v>
      </c>
      <c r="B165" s="65" t="s">
        <v>341</v>
      </c>
      <c r="C165" s="58" t="s">
        <v>342</v>
      </c>
      <c r="D165" s="60">
        <f t="shared" si="114"/>
        <v>0.3758027135186448</v>
      </c>
      <c r="E165" s="60" t="s">
        <v>664</v>
      </c>
      <c r="F165" s="60">
        <f t="shared" si="113"/>
        <v>0.3758027135186448</v>
      </c>
      <c r="G165" s="60">
        <v>0</v>
      </c>
      <c r="H165" s="60">
        <v>0</v>
      </c>
      <c r="I165" s="60">
        <f t="shared" si="115"/>
        <v>0.3758027135186448</v>
      </c>
      <c r="J165" s="60">
        <v>0</v>
      </c>
      <c r="K165" s="59">
        <f t="shared" si="116"/>
        <v>0.31316892793220402</v>
      </c>
      <c r="L165" s="61">
        <v>2020</v>
      </c>
      <c r="M165" s="60">
        <v>0.31316892793220402</v>
      </c>
      <c r="N165" s="8" t="s">
        <v>126</v>
      </c>
      <c r="O165" s="1" t="s">
        <v>32</v>
      </c>
      <c r="P165" s="1" t="s">
        <v>32</v>
      </c>
      <c r="Q165" s="1" t="s">
        <v>32</v>
      </c>
      <c r="R165" s="1" t="s">
        <v>32</v>
      </c>
      <c r="S165" s="1" t="s">
        <v>32</v>
      </c>
      <c r="T165" s="1" t="s">
        <v>32</v>
      </c>
      <c r="U165" s="1" t="s">
        <v>32</v>
      </c>
      <c r="V165" s="66">
        <v>2</v>
      </c>
      <c r="W165" s="1" t="s">
        <v>32</v>
      </c>
      <c r="X165" s="1" t="s">
        <v>32</v>
      </c>
      <c r="Y165" s="1" t="s">
        <v>32</v>
      </c>
    </row>
    <row r="166" spans="1:25" ht="66" customHeight="1" x14ac:dyDescent="0.25">
      <c r="A166" s="67" t="s">
        <v>85</v>
      </c>
      <c r="B166" s="65" t="s">
        <v>343</v>
      </c>
      <c r="C166" s="58" t="s">
        <v>344</v>
      </c>
      <c r="D166" s="60">
        <f t="shared" si="114"/>
        <v>0.3758027135186448</v>
      </c>
      <c r="E166" s="60" t="s">
        <v>664</v>
      </c>
      <c r="F166" s="60">
        <f t="shared" si="113"/>
        <v>0.3758027135186448</v>
      </c>
      <c r="G166" s="60">
        <v>0</v>
      </c>
      <c r="H166" s="60">
        <v>0</v>
      </c>
      <c r="I166" s="60">
        <f t="shared" si="115"/>
        <v>0.3758027135186448</v>
      </c>
      <c r="J166" s="60">
        <v>0</v>
      </c>
      <c r="K166" s="59">
        <f t="shared" si="116"/>
        <v>0.31316892793220402</v>
      </c>
      <c r="L166" s="61">
        <v>2020</v>
      </c>
      <c r="M166" s="60">
        <v>0.31316892793220402</v>
      </c>
      <c r="N166" s="8" t="s">
        <v>126</v>
      </c>
      <c r="O166" s="1" t="s">
        <v>32</v>
      </c>
      <c r="P166" s="1" t="s">
        <v>32</v>
      </c>
      <c r="Q166" s="1" t="s">
        <v>32</v>
      </c>
      <c r="R166" s="1" t="s">
        <v>32</v>
      </c>
      <c r="S166" s="1" t="s">
        <v>32</v>
      </c>
      <c r="T166" s="1" t="s">
        <v>32</v>
      </c>
      <c r="U166" s="1" t="s">
        <v>32</v>
      </c>
      <c r="V166" s="66">
        <v>2</v>
      </c>
      <c r="W166" s="1" t="s">
        <v>32</v>
      </c>
      <c r="X166" s="1" t="s">
        <v>32</v>
      </c>
      <c r="Y166" s="1" t="s">
        <v>32</v>
      </c>
    </row>
    <row r="167" spans="1:25" ht="66" customHeight="1" x14ac:dyDescent="0.25">
      <c r="A167" s="67" t="s">
        <v>85</v>
      </c>
      <c r="B167" s="65" t="s">
        <v>345</v>
      </c>
      <c r="C167" s="58" t="s">
        <v>346</v>
      </c>
      <c r="D167" s="60">
        <f t="shared" si="114"/>
        <v>0.3758027135186448</v>
      </c>
      <c r="E167" s="60" t="s">
        <v>664</v>
      </c>
      <c r="F167" s="60">
        <f t="shared" si="113"/>
        <v>0.3758027135186448</v>
      </c>
      <c r="G167" s="60">
        <v>0</v>
      </c>
      <c r="H167" s="60">
        <v>0</v>
      </c>
      <c r="I167" s="60">
        <f t="shared" si="115"/>
        <v>0.3758027135186448</v>
      </c>
      <c r="J167" s="60">
        <v>0</v>
      </c>
      <c r="K167" s="59">
        <f t="shared" si="116"/>
        <v>0.31316892793220402</v>
      </c>
      <c r="L167" s="61">
        <v>2020</v>
      </c>
      <c r="M167" s="60">
        <v>0.31316892793220402</v>
      </c>
      <c r="N167" s="8" t="s">
        <v>126</v>
      </c>
      <c r="O167" s="1" t="s">
        <v>32</v>
      </c>
      <c r="P167" s="1" t="s">
        <v>32</v>
      </c>
      <c r="Q167" s="1" t="s">
        <v>32</v>
      </c>
      <c r="R167" s="1" t="s">
        <v>32</v>
      </c>
      <c r="S167" s="1" t="s">
        <v>32</v>
      </c>
      <c r="T167" s="1" t="s">
        <v>32</v>
      </c>
      <c r="U167" s="1" t="s">
        <v>32</v>
      </c>
      <c r="V167" s="66">
        <v>2</v>
      </c>
      <c r="W167" s="1" t="s">
        <v>32</v>
      </c>
      <c r="X167" s="1" t="s">
        <v>32</v>
      </c>
      <c r="Y167" s="1" t="s">
        <v>32</v>
      </c>
    </row>
    <row r="168" spans="1:25" ht="66" customHeight="1" x14ac:dyDescent="0.25">
      <c r="A168" s="67" t="s">
        <v>85</v>
      </c>
      <c r="B168" s="65" t="s">
        <v>347</v>
      </c>
      <c r="C168" s="58" t="s">
        <v>348</v>
      </c>
      <c r="D168" s="60">
        <f t="shared" si="114"/>
        <v>0.3758027135186448</v>
      </c>
      <c r="E168" s="60" t="s">
        <v>664</v>
      </c>
      <c r="F168" s="60">
        <f t="shared" si="113"/>
        <v>0.3758027135186448</v>
      </c>
      <c r="G168" s="60">
        <v>0</v>
      </c>
      <c r="H168" s="60">
        <v>0</v>
      </c>
      <c r="I168" s="60">
        <f t="shared" si="115"/>
        <v>0.3758027135186448</v>
      </c>
      <c r="J168" s="60">
        <v>0</v>
      </c>
      <c r="K168" s="59">
        <f t="shared" si="116"/>
        <v>0.31316892793220402</v>
      </c>
      <c r="L168" s="61">
        <v>2020</v>
      </c>
      <c r="M168" s="60">
        <v>0.31316892793220402</v>
      </c>
      <c r="N168" s="8" t="s">
        <v>126</v>
      </c>
      <c r="O168" s="1" t="s">
        <v>32</v>
      </c>
      <c r="P168" s="1" t="s">
        <v>32</v>
      </c>
      <c r="Q168" s="1" t="s">
        <v>32</v>
      </c>
      <c r="R168" s="1" t="s">
        <v>32</v>
      </c>
      <c r="S168" s="1" t="s">
        <v>32</v>
      </c>
      <c r="T168" s="1" t="s">
        <v>32</v>
      </c>
      <c r="U168" s="1" t="s">
        <v>32</v>
      </c>
      <c r="V168" s="66">
        <v>2</v>
      </c>
      <c r="W168" s="1" t="s">
        <v>32</v>
      </c>
      <c r="X168" s="1" t="s">
        <v>32</v>
      </c>
      <c r="Y168" s="1" t="s">
        <v>32</v>
      </c>
    </row>
    <row r="169" spans="1:25" ht="66" customHeight="1" x14ac:dyDescent="0.25">
      <c r="A169" s="67" t="s">
        <v>85</v>
      </c>
      <c r="B169" s="65" t="s">
        <v>349</v>
      </c>
      <c r="C169" s="58" t="s">
        <v>350</v>
      </c>
      <c r="D169" s="60">
        <f t="shared" si="114"/>
        <v>0.3758027135186448</v>
      </c>
      <c r="E169" s="60" t="s">
        <v>664</v>
      </c>
      <c r="F169" s="60">
        <f t="shared" si="113"/>
        <v>0.3758027135186448</v>
      </c>
      <c r="G169" s="60">
        <v>0</v>
      </c>
      <c r="H169" s="60">
        <v>0</v>
      </c>
      <c r="I169" s="60">
        <f t="shared" si="115"/>
        <v>0.3758027135186448</v>
      </c>
      <c r="J169" s="60">
        <v>0</v>
      </c>
      <c r="K169" s="59">
        <f t="shared" si="116"/>
        <v>0.31316892793220402</v>
      </c>
      <c r="L169" s="61">
        <v>2020</v>
      </c>
      <c r="M169" s="60">
        <v>0.31316892793220402</v>
      </c>
      <c r="N169" s="8" t="s">
        <v>126</v>
      </c>
      <c r="O169" s="1" t="s">
        <v>32</v>
      </c>
      <c r="P169" s="1" t="s">
        <v>32</v>
      </c>
      <c r="Q169" s="1" t="s">
        <v>32</v>
      </c>
      <c r="R169" s="1" t="s">
        <v>32</v>
      </c>
      <c r="S169" s="1" t="s">
        <v>32</v>
      </c>
      <c r="T169" s="1" t="s">
        <v>32</v>
      </c>
      <c r="U169" s="1" t="s">
        <v>32</v>
      </c>
      <c r="V169" s="66">
        <v>2</v>
      </c>
      <c r="W169" s="1" t="s">
        <v>32</v>
      </c>
      <c r="X169" s="1" t="s">
        <v>32</v>
      </c>
      <c r="Y169" s="1" t="s">
        <v>32</v>
      </c>
    </row>
    <row r="170" spans="1:25" ht="66" customHeight="1" x14ac:dyDescent="0.25">
      <c r="A170" s="67" t="s">
        <v>85</v>
      </c>
      <c r="B170" s="65" t="s">
        <v>351</v>
      </c>
      <c r="C170" s="58" t="s">
        <v>352</v>
      </c>
      <c r="D170" s="60">
        <f t="shared" si="114"/>
        <v>0.58625223308908592</v>
      </c>
      <c r="E170" s="60" t="s">
        <v>664</v>
      </c>
      <c r="F170" s="60">
        <f t="shared" si="113"/>
        <v>0.58625223308908592</v>
      </c>
      <c r="G170" s="60">
        <v>0</v>
      </c>
      <c r="H170" s="60">
        <v>0</v>
      </c>
      <c r="I170" s="60">
        <f t="shared" si="115"/>
        <v>0.58625223308908592</v>
      </c>
      <c r="J170" s="60">
        <v>0</v>
      </c>
      <c r="K170" s="59">
        <f t="shared" si="116"/>
        <v>0.4885435275742383</v>
      </c>
      <c r="L170" s="61">
        <v>2021</v>
      </c>
      <c r="M170" s="60">
        <v>0.4885435275742383</v>
      </c>
      <c r="N170" s="8" t="s">
        <v>126</v>
      </c>
      <c r="O170" s="1" t="s">
        <v>32</v>
      </c>
      <c r="P170" s="1" t="s">
        <v>32</v>
      </c>
      <c r="Q170" s="1" t="s">
        <v>32</v>
      </c>
      <c r="R170" s="1" t="s">
        <v>32</v>
      </c>
      <c r="S170" s="1" t="s">
        <v>32</v>
      </c>
      <c r="T170" s="1" t="s">
        <v>32</v>
      </c>
      <c r="U170" s="1" t="s">
        <v>32</v>
      </c>
      <c r="V170" s="66">
        <v>3</v>
      </c>
      <c r="W170" s="1" t="s">
        <v>32</v>
      </c>
      <c r="X170" s="1" t="s">
        <v>32</v>
      </c>
      <c r="Y170" s="1" t="s">
        <v>32</v>
      </c>
    </row>
    <row r="171" spans="1:25" ht="66" customHeight="1" x14ac:dyDescent="0.25">
      <c r="A171" s="67" t="s">
        <v>85</v>
      </c>
      <c r="B171" s="65" t="s">
        <v>353</v>
      </c>
      <c r="C171" s="58" t="s">
        <v>354</v>
      </c>
      <c r="D171" s="60">
        <f t="shared" si="114"/>
        <v>0.39083482205939063</v>
      </c>
      <c r="E171" s="60" t="s">
        <v>664</v>
      </c>
      <c r="F171" s="60">
        <f t="shared" si="113"/>
        <v>0.39083482205939063</v>
      </c>
      <c r="G171" s="60">
        <v>0</v>
      </c>
      <c r="H171" s="60">
        <v>0</v>
      </c>
      <c r="I171" s="60">
        <f t="shared" si="115"/>
        <v>0.39083482205939063</v>
      </c>
      <c r="J171" s="60">
        <v>0</v>
      </c>
      <c r="K171" s="59">
        <f t="shared" si="116"/>
        <v>0.3256956850494922</v>
      </c>
      <c r="L171" s="61">
        <v>2021</v>
      </c>
      <c r="M171" s="60">
        <v>0.3256956850494922</v>
      </c>
      <c r="N171" s="8" t="s">
        <v>126</v>
      </c>
      <c r="O171" s="1" t="s">
        <v>32</v>
      </c>
      <c r="P171" s="1" t="s">
        <v>32</v>
      </c>
      <c r="Q171" s="1" t="s">
        <v>32</v>
      </c>
      <c r="R171" s="1" t="s">
        <v>32</v>
      </c>
      <c r="S171" s="1" t="s">
        <v>32</v>
      </c>
      <c r="T171" s="1" t="s">
        <v>32</v>
      </c>
      <c r="U171" s="1" t="s">
        <v>32</v>
      </c>
      <c r="V171" s="66">
        <v>2</v>
      </c>
      <c r="W171" s="1" t="s">
        <v>32</v>
      </c>
      <c r="X171" s="1" t="s">
        <v>32</v>
      </c>
      <c r="Y171" s="1" t="s">
        <v>32</v>
      </c>
    </row>
    <row r="172" spans="1:25" ht="66" customHeight="1" x14ac:dyDescent="0.25">
      <c r="A172" s="67" t="s">
        <v>85</v>
      </c>
      <c r="B172" s="65" t="s">
        <v>355</v>
      </c>
      <c r="C172" s="58" t="s">
        <v>356</v>
      </c>
      <c r="D172" s="60">
        <f t="shared" si="114"/>
        <v>0.39083482205939063</v>
      </c>
      <c r="E172" s="60" t="s">
        <v>664</v>
      </c>
      <c r="F172" s="60">
        <f t="shared" si="113"/>
        <v>0.39083482205939063</v>
      </c>
      <c r="G172" s="60">
        <v>0</v>
      </c>
      <c r="H172" s="60">
        <v>0</v>
      </c>
      <c r="I172" s="60">
        <f t="shared" si="115"/>
        <v>0.39083482205939063</v>
      </c>
      <c r="J172" s="60">
        <v>0</v>
      </c>
      <c r="K172" s="59">
        <f t="shared" si="116"/>
        <v>0.3256956850494922</v>
      </c>
      <c r="L172" s="61">
        <v>2021</v>
      </c>
      <c r="M172" s="60">
        <v>0.3256956850494922</v>
      </c>
      <c r="N172" s="8" t="s">
        <v>126</v>
      </c>
      <c r="O172" s="1" t="s">
        <v>32</v>
      </c>
      <c r="P172" s="1" t="s">
        <v>32</v>
      </c>
      <c r="Q172" s="1" t="s">
        <v>32</v>
      </c>
      <c r="R172" s="1" t="s">
        <v>32</v>
      </c>
      <c r="S172" s="1" t="s">
        <v>32</v>
      </c>
      <c r="T172" s="1" t="s">
        <v>32</v>
      </c>
      <c r="U172" s="1" t="s">
        <v>32</v>
      </c>
      <c r="V172" s="66">
        <v>2</v>
      </c>
      <c r="W172" s="1" t="s">
        <v>32</v>
      </c>
      <c r="X172" s="1" t="s">
        <v>32</v>
      </c>
      <c r="Y172" s="1" t="s">
        <v>32</v>
      </c>
    </row>
    <row r="173" spans="1:25" ht="66" customHeight="1" x14ac:dyDescent="0.25">
      <c r="A173" s="67" t="s">
        <v>85</v>
      </c>
      <c r="B173" s="65" t="s">
        <v>357</v>
      </c>
      <c r="C173" s="58" t="s">
        <v>358</v>
      </c>
      <c r="D173" s="60">
        <f t="shared" si="114"/>
        <v>0.39083482205939063</v>
      </c>
      <c r="E173" s="60" t="s">
        <v>664</v>
      </c>
      <c r="F173" s="60">
        <f t="shared" si="113"/>
        <v>0.39083482205939063</v>
      </c>
      <c r="G173" s="60">
        <v>0</v>
      </c>
      <c r="H173" s="60">
        <v>0</v>
      </c>
      <c r="I173" s="60">
        <f t="shared" si="115"/>
        <v>0.39083482205939063</v>
      </c>
      <c r="J173" s="60">
        <v>0</v>
      </c>
      <c r="K173" s="59">
        <f t="shared" si="116"/>
        <v>0.3256956850494922</v>
      </c>
      <c r="L173" s="61">
        <v>2021</v>
      </c>
      <c r="M173" s="60">
        <v>0.3256956850494922</v>
      </c>
      <c r="N173" s="8" t="s">
        <v>126</v>
      </c>
      <c r="O173" s="1" t="s">
        <v>32</v>
      </c>
      <c r="P173" s="1" t="s">
        <v>32</v>
      </c>
      <c r="Q173" s="1" t="s">
        <v>32</v>
      </c>
      <c r="R173" s="1" t="s">
        <v>32</v>
      </c>
      <c r="S173" s="1" t="s">
        <v>32</v>
      </c>
      <c r="T173" s="1" t="s">
        <v>32</v>
      </c>
      <c r="U173" s="1" t="s">
        <v>32</v>
      </c>
      <c r="V173" s="66">
        <v>2</v>
      </c>
      <c r="W173" s="1" t="s">
        <v>32</v>
      </c>
      <c r="X173" s="1" t="s">
        <v>32</v>
      </c>
      <c r="Y173" s="1" t="s">
        <v>32</v>
      </c>
    </row>
    <row r="174" spans="1:25" ht="66" customHeight="1" x14ac:dyDescent="0.25">
      <c r="A174" s="67" t="s">
        <v>85</v>
      </c>
      <c r="B174" s="65" t="s">
        <v>359</v>
      </c>
      <c r="C174" s="58" t="s">
        <v>360</v>
      </c>
      <c r="D174" s="60">
        <f t="shared" si="114"/>
        <v>0.39083482205939063</v>
      </c>
      <c r="E174" s="60" t="s">
        <v>664</v>
      </c>
      <c r="F174" s="60">
        <f t="shared" si="113"/>
        <v>0.39083482205939063</v>
      </c>
      <c r="G174" s="60">
        <v>0</v>
      </c>
      <c r="H174" s="60">
        <v>0</v>
      </c>
      <c r="I174" s="60">
        <f t="shared" si="115"/>
        <v>0.39083482205939063</v>
      </c>
      <c r="J174" s="60">
        <v>0</v>
      </c>
      <c r="K174" s="59">
        <f t="shared" si="116"/>
        <v>0.3256956850494922</v>
      </c>
      <c r="L174" s="61">
        <v>2021</v>
      </c>
      <c r="M174" s="60">
        <v>0.3256956850494922</v>
      </c>
      <c r="N174" s="8" t="s">
        <v>126</v>
      </c>
      <c r="O174" s="1" t="s">
        <v>32</v>
      </c>
      <c r="P174" s="1" t="s">
        <v>32</v>
      </c>
      <c r="Q174" s="1" t="s">
        <v>32</v>
      </c>
      <c r="R174" s="1" t="s">
        <v>32</v>
      </c>
      <c r="S174" s="1" t="s">
        <v>32</v>
      </c>
      <c r="T174" s="1" t="s">
        <v>32</v>
      </c>
      <c r="U174" s="1" t="s">
        <v>32</v>
      </c>
      <c r="V174" s="66">
        <v>2</v>
      </c>
      <c r="W174" s="1" t="s">
        <v>32</v>
      </c>
      <c r="X174" s="1" t="s">
        <v>32</v>
      </c>
      <c r="Y174" s="1" t="s">
        <v>32</v>
      </c>
    </row>
    <row r="175" spans="1:25" ht="66" customHeight="1" x14ac:dyDescent="0.25">
      <c r="A175" s="67" t="s">
        <v>85</v>
      </c>
      <c r="B175" s="65" t="s">
        <v>361</v>
      </c>
      <c r="C175" s="58" t="s">
        <v>362</v>
      </c>
      <c r="D175" s="60">
        <f t="shared" si="114"/>
        <v>0.39083482205939063</v>
      </c>
      <c r="E175" s="60" t="s">
        <v>664</v>
      </c>
      <c r="F175" s="60">
        <f t="shared" si="113"/>
        <v>0.39083482205939063</v>
      </c>
      <c r="G175" s="60">
        <v>0</v>
      </c>
      <c r="H175" s="60">
        <v>0</v>
      </c>
      <c r="I175" s="60">
        <f t="shared" si="115"/>
        <v>0.39083482205939063</v>
      </c>
      <c r="J175" s="60">
        <v>0</v>
      </c>
      <c r="K175" s="59">
        <f t="shared" si="116"/>
        <v>0.3256956850494922</v>
      </c>
      <c r="L175" s="61">
        <v>2021</v>
      </c>
      <c r="M175" s="60">
        <v>0.3256956850494922</v>
      </c>
      <c r="N175" s="8" t="s">
        <v>126</v>
      </c>
      <c r="O175" s="1" t="s">
        <v>32</v>
      </c>
      <c r="P175" s="1" t="s">
        <v>32</v>
      </c>
      <c r="Q175" s="1" t="s">
        <v>32</v>
      </c>
      <c r="R175" s="1" t="s">
        <v>32</v>
      </c>
      <c r="S175" s="1" t="s">
        <v>32</v>
      </c>
      <c r="T175" s="1" t="s">
        <v>32</v>
      </c>
      <c r="U175" s="1" t="s">
        <v>32</v>
      </c>
      <c r="V175" s="66">
        <v>2</v>
      </c>
      <c r="W175" s="1" t="s">
        <v>32</v>
      </c>
      <c r="X175" s="1" t="s">
        <v>32</v>
      </c>
      <c r="Y175" s="1" t="s">
        <v>32</v>
      </c>
    </row>
    <row r="176" spans="1:25" ht="66" customHeight="1" x14ac:dyDescent="0.25">
      <c r="A176" s="67" t="s">
        <v>85</v>
      </c>
      <c r="B176" s="65" t="s">
        <v>363</v>
      </c>
      <c r="C176" s="58" t="s">
        <v>364</v>
      </c>
      <c r="D176" s="60">
        <f t="shared" si="114"/>
        <v>0.39083482205939063</v>
      </c>
      <c r="E176" s="60" t="s">
        <v>664</v>
      </c>
      <c r="F176" s="60">
        <f t="shared" si="113"/>
        <v>0.39083482205939063</v>
      </c>
      <c r="G176" s="60">
        <v>0</v>
      </c>
      <c r="H176" s="60">
        <v>0</v>
      </c>
      <c r="I176" s="60">
        <f t="shared" si="115"/>
        <v>0.39083482205939063</v>
      </c>
      <c r="J176" s="60">
        <v>0</v>
      </c>
      <c r="K176" s="59">
        <f t="shared" si="116"/>
        <v>0.3256956850494922</v>
      </c>
      <c r="L176" s="61">
        <v>2021</v>
      </c>
      <c r="M176" s="60">
        <v>0.3256956850494922</v>
      </c>
      <c r="N176" s="8" t="s">
        <v>126</v>
      </c>
      <c r="O176" s="1" t="s">
        <v>32</v>
      </c>
      <c r="P176" s="1" t="s">
        <v>32</v>
      </c>
      <c r="Q176" s="1" t="s">
        <v>32</v>
      </c>
      <c r="R176" s="1" t="s">
        <v>32</v>
      </c>
      <c r="S176" s="1" t="s">
        <v>32</v>
      </c>
      <c r="T176" s="1" t="s">
        <v>32</v>
      </c>
      <c r="U176" s="1" t="s">
        <v>32</v>
      </c>
      <c r="V176" s="66">
        <v>2</v>
      </c>
      <c r="W176" s="1" t="s">
        <v>32</v>
      </c>
      <c r="X176" s="1" t="s">
        <v>32</v>
      </c>
      <c r="Y176" s="1" t="s">
        <v>32</v>
      </c>
    </row>
    <row r="177" spans="1:25" ht="66" customHeight="1" x14ac:dyDescent="0.25">
      <c r="A177" s="67" t="s">
        <v>85</v>
      </c>
      <c r="B177" s="65" t="s">
        <v>365</v>
      </c>
      <c r="C177" s="58" t="s">
        <v>366</v>
      </c>
      <c r="D177" s="60">
        <f t="shared" si="114"/>
        <v>0.39083482205939063</v>
      </c>
      <c r="E177" s="60" t="s">
        <v>664</v>
      </c>
      <c r="F177" s="60">
        <f t="shared" si="113"/>
        <v>0.39083482205939063</v>
      </c>
      <c r="G177" s="60">
        <v>0</v>
      </c>
      <c r="H177" s="60">
        <v>0</v>
      </c>
      <c r="I177" s="60">
        <f t="shared" si="115"/>
        <v>0.39083482205939063</v>
      </c>
      <c r="J177" s="60">
        <v>0</v>
      </c>
      <c r="K177" s="59">
        <f t="shared" si="116"/>
        <v>0.3256956850494922</v>
      </c>
      <c r="L177" s="61">
        <v>2021</v>
      </c>
      <c r="M177" s="60">
        <v>0.3256956850494922</v>
      </c>
      <c r="N177" s="8" t="s">
        <v>126</v>
      </c>
      <c r="O177" s="1" t="s">
        <v>32</v>
      </c>
      <c r="P177" s="1" t="s">
        <v>32</v>
      </c>
      <c r="Q177" s="1" t="s">
        <v>32</v>
      </c>
      <c r="R177" s="1" t="s">
        <v>32</v>
      </c>
      <c r="S177" s="1" t="s">
        <v>32</v>
      </c>
      <c r="T177" s="1" t="s">
        <v>32</v>
      </c>
      <c r="U177" s="1" t="s">
        <v>32</v>
      </c>
      <c r="V177" s="66">
        <v>2</v>
      </c>
      <c r="W177" s="1" t="s">
        <v>32</v>
      </c>
      <c r="X177" s="1" t="s">
        <v>32</v>
      </c>
      <c r="Y177" s="1" t="s">
        <v>32</v>
      </c>
    </row>
    <row r="178" spans="1:25" ht="66" customHeight="1" x14ac:dyDescent="0.25">
      <c r="A178" s="67" t="s">
        <v>85</v>
      </c>
      <c r="B178" s="65" t="s">
        <v>367</v>
      </c>
      <c r="C178" s="58" t="s">
        <v>368</v>
      </c>
      <c r="D178" s="60">
        <f t="shared" si="114"/>
        <v>0.60970232241264954</v>
      </c>
      <c r="E178" s="60" t="s">
        <v>664</v>
      </c>
      <c r="F178" s="60">
        <f t="shared" si="113"/>
        <v>0.60970232241264954</v>
      </c>
      <c r="G178" s="60">
        <v>0</v>
      </c>
      <c r="H178" s="60">
        <v>0</v>
      </c>
      <c r="I178" s="60">
        <f t="shared" si="115"/>
        <v>0.60970232241264954</v>
      </c>
      <c r="J178" s="60">
        <v>0</v>
      </c>
      <c r="K178" s="59">
        <f t="shared" si="116"/>
        <v>0.50808526867720794</v>
      </c>
      <c r="L178" s="61">
        <v>2022</v>
      </c>
      <c r="M178" s="60">
        <v>0.50808526867720794</v>
      </c>
      <c r="N178" s="8" t="s">
        <v>126</v>
      </c>
      <c r="O178" s="1" t="s">
        <v>32</v>
      </c>
      <c r="P178" s="1" t="s">
        <v>32</v>
      </c>
      <c r="Q178" s="1" t="s">
        <v>32</v>
      </c>
      <c r="R178" s="1" t="s">
        <v>32</v>
      </c>
      <c r="S178" s="1" t="s">
        <v>32</v>
      </c>
      <c r="T178" s="1" t="s">
        <v>32</v>
      </c>
      <c r="U178" s="1" t="s">
        <v>32</v>
      </c>
      <c r="V178" s="66">
        <v>3</v>
      </c>
      <c r="W178" s="1" t="s">
        <v>32</v>
      </c>
      <c r="X178" s="1" t="s">
        <v>32</v>
      </c>
      <c r="Y178" s="1" t="s">
        <v>32</v>
      </c>
    </row>
    <row r="179" spans="1:25" ht="66" customHeight="1" x14ac:dyDescent="0.25">
      <c r="A179" s="67" t="s">
        <v>85</v>
      </c>
      <c r="B179" s="65" t="s">
        <v>369</v>
      </c>
      <c r="C179" s="58" t="s">
        <v>370</v>
      </c>
      <c r="D179" s="60">
        <f t="shared" si="114"/>
        <v>0.40646821494176627</v>
      </c>
      <c r="E179" s="60" t="s">
        <v>664</v>
      </c>
      <c r="F179" s="60">
        <f t="shared" si="113"/>
        <v>0.40646821494176627</v>
      </c>
      <c r="G179" s="60">
        <v>0</v>
      </c>
      <c r="H179" s="60">
        <v>0</v>
      </c>
      <c r="I179" s="60">
        <f t="shared" si="115"/>
        <v>0.40646821494176627</v>
      </c>
      <c r="J179" s="60">
        <v>0</v>
      </c>
      <c r="K179" s="59">
        <f t="shared" si="116"/>
        <v>0.33872351245147192</v>
      </c>
      <c r="L179" s="61">
        <v>2022</v>
      </c>
      <c r="M179" s="60">
        <v>0.33872351245147192</v>
      </c>
      <c r="N179" s="8" t="s">
        <v>126</v>
      </c>
      <c r="O179" s="1" t="s">
        <v>32</v>
      </c>
      <c r="P179" s="1" t="s">
        <v>32</v>
      </c>
      <c r="Q179" s="1" t="s">
        <v>32</v>
      </c>
      <c r="R179" s="1" t="s">
        <v>32</v>
      </c>
      <c r="S179" s="1" t="s">
        <v>32</v>
      </c>
      <c r="T179" s="1" t="s">
        <v>32</v>
      </c>
      <c r="U179" s="1" t="s">
        <v>32</v>
      </c>
      <c r="V179" s="66">
        <v>2</v>
      </c>
      <c r="W179" s="1" t="s">
        <v>32</v>
      </c>
      <c r="X179" s="1" t="s">
        <v>32</v>
      </c>
      <c r="Y179" s="1" t="s">
        <v>32</v>
      </c>
    </row>
    <row r="180" spans="1:25" ht="66" customHeight="1" x14ac:dyDescent="0.25">
      <c r="A180" s="67" t="s">
        <v>85</v>
      </c>
      <c r="B180" s="65" t="s">
        <v>371</v>
      </c>
      <c r="C180" s="58" t="s">
        <v>372</v>
      </c>
      <c r="D180" s="60">
        <f t="shared" si="114"/>
        <v>0.40646821494176627</v>
      </c>
      <c r="E180" s="60" t="s">
        <v>664</v>
      </c>
      <c r="F180" s="60">
        <f t="shared" si="113"/>
        <v>0.40646821494176627</v>
      </c>
      <c r="G180" s="60">
        <v>0</v>
      </c>
      <c r="H180" s="60">
        <v>0</v>
      </c>
      <c r="I180" s="60">
        <f t="shared" si="115"/>
        <v>0.40646821494176627</v>
      </c>
      <c r="J180" s="60">
        <v>0</v>
      </c>
      <c r="K180" s="59">
        <f t="shared" si="116"/>
        <v>0.33872351245147192</v>
      </c>
      <c r="L180" s="61">
        <v>2022</v>
      </c>
      <c r="M180" s="60">
        <v>0.33872351245147192</v>
      </c>
      <c r="N180" s="8" t="s">
        <v>126</v>
      </c>
      <c r="O180" s="1" t="s">
        <v>32</v>
      </c>
      <c r="P180" s="1" t="s">
        <v>32</v>
      </c>
      <c r="Q180" s="1" t="s">
        <v>32</v>
      </c>
      <c r="R180" s="1" t="s">
        <v>32</v>
      </c>
      <c r="S180" s="1" t="s">
        <v>32</v>
      </c>
      <c r="T180" s="1" t="s">
        <v>32</v>
      </c>
      <c r="U180" s="1" t="s">
        <v>32</v>
      </c>
      <c r="V180" s="66">
        <v>2</v>
      </c>
      <c r="W180" s="1" t="s">
        <v>32</v>
      </c>
      <c r="X180" s="1" t="s">
        <v>32</v>
      </c>
      <c r="Y180" s="1" t="s">
        <v>32</v>
      </c>
    </row>
    <row r="181" spans="1:25" ht="66" customHeight="1" x14ac:dyDescent="0.25">
      <c r="A181" s="67" t="s">
        <v>85</v>
      </c>
      <c r="B181" s="65" t="s">
        <v>373</v>
      </c>
      <c r="C181" s="58" t="s">
        <v>374</v>
      </c>
      <c r="D181" s="60">
        <f t="shared" si="114"/>
        <v>0.40646821494176627</v>
      </c>
      <c r="E181" s="60" t="s">
        <v>664</v>
      </c>
      <c r="F181" s="60">
        <f t="shared" si="113"/>
        <v>0.40646821494176627</v>
      </c>
      <c r="G181" s="60">
        <v>0</v>
      </c>
      <c r="H181" s="60">
        <v>0</v>
      </c>
      <c r="I181" s="60">
        <f t="shared" si="115"/>
        <v>0.40646821494176627</v>
      </c>
      <c r="J181" s="60">
        <v>0</v>
      </c>
      <c r="K181" s="59">
        <f t="shared" si="116"/>
        <v>0.33872351245147192</v>
      </c>
      <c r="L181" s="61">
        <v>2022</v>
      </c>
      <c r="M181" s="60">
        <v>0.33872351245147192</v>
      </c>
      <c r="N181" s="8" t="s">
        <v>126</v>
      </c>
      <c r="O181" s="1" t="s">
        <v>32</v>
      </c>
      <c r="P181" s="1" t="s">
        <v>32</v>
      </c>
      <c r="Q181" s="1" t="s">
        <v>32</v>
      </c>
      <c r="R181" s="1" t="s">
        <v>32</v>
      </c>
      <c r="S181" s="1" t="s">
        <v>32</v>
      </c>
      <c r="T181" s="1" t="s">
        <v>32</v>
      </c>
      <c r="U181" s="1" t="s">
        <v>32</v>
      </c>
      <c r="V181" s="66">
        <v>2</v>
      </c>
      <c r="W181" s="1" t="s">
        <v>32</v>
      </c>
      <c r="X181" s="1" t="s">
        <v>32</v>
      </c>
      <c r="Y181" s="1" t="s">
        <v>32</v>
      </c>
    </row>
    <row r="182" spans="1:25" ht="66" customHeight="1" x14ac:dyDescent="0.25">
      <c r="A182" s="67" t="s">
        <v>85</v>
      </c>
      <c r="B182" s="65" t="s">
        <v>375</v>
      </c>
      <c r="C182" s="58" t="s">
        <v>376</v>
      </c>
      <c r="D182" s="60">
        <f t="shared" si="114"/>
        <v>0.40646821494176627</v>
      </c>
      <c r="E182" s="60" t="s">
        <v>664</v>
      </c>
      <c r="F182" s="60">
        <f t="shared" si="113"/>
        <v>0.40646821494176627</v>
      </c>
      <c r="G182" s="60">
        <v>0</v>
      </c>
      <c r="H182" s="60">
        <v>0</v>
      </c>
      <c r="I182" s="60">
        <f t="shared" si="115"/>
        <v>0.40646821494176627</v>
      </c>
      <c r="J182" s="60">
        <v>0</v>
      </c>
      <c r="K182" s="59">
        <f t="shared" si="116"/>
        <v>0.33872351245147192</v>
      </c>
      <c r="L182" s="61">
        <v>2022</v>
      </c>
      <c r="M182" s="60">
        <v>0.33872351245147192</v>
      </c>
      <c r="N182" s="8" t="s">
        <v>126</v>
      </c>
      <c r="O182" s="1" t="s">
        <v>32</v>
      </c>
      <c r="P182" s="1" t="s">
        <v>32</v>
      </c>
      <c r="Q182" s="1" t="s">
        <v>32</v>
      </c>
      <c r="R182" s="1" t="s">
        <v>32</v>
      </c>
      <c r="S182" s="1" t="s">
        <v>32</v>
      </c>
      <c r="T182" s="1" t="s">
        <v>32</v>
      </c>
      <c r="U182" s="1" t="s">
        <v>32</v>
      </c>
      <c r="V182" s="66">
        <v>2</v>
      </c>
      <c r="W182" s="1" t="s">
        <v>32</v>
      </c>
      <c r="X182" s="1" t="s">
        <v>32</v>
      </c>
      <c r="Y182" s="1" t="s">
        <v>32</v>
      </c>
    </row>
    <row r="183" spans="1:25" ht="66" customHeight="1" x14ac:dyDescent="0.25">
      <c r="A183" s="67" t="s">
        <v>85</v>
      </c>
      <c r="B183" s="65" t="s">
        <v>377</v>
      </c>
      <c r="C183" s="58" t="s">
        <v>378</v>
      </c>
      <c r="D183" s="60">
        <f t="shared" si="114"/>
        <v>0.40646821494176627</v>
      </c>
      <c r="E183" s="60" t="s">
        <v>664</v>
      </c>
      <c r="F183" s="60">
        <f t="shared" si="113"/>
        <v>0.40646821494176627</v>
      </c>
      <c r="G183" s="60">
        <v>0</v>
      </c>
      <c r="H183" s="60">
        <v>0</v>
      </c>
      <c r="I183" s="60">
        <f t="shared" si="115"/>
        <v>0.40646821494176627</v>
      </c>
      <c r="J183" s="60">
        <v>0</v>
      </c>
      <c r="K183" s="59">
        <f t="shared" si="116"/>
        <v>0.33872351245147192</v>
      </c>
      <c r="L183" s="61">
        <v>2022</v>
      </c>
      <c r="M183" s="60">
        <v>0.33872351245147192</v>
      </c>
      <c r="N183" s="8" t="s">
        <v>126</v>
      </c>
      <c r="O183" s="1" t="s">
        <v>32</v>
      </c>
      <c r="P183" s="1" t="s">
        <v>32</v>
      </c>
      <c r="Q183" s="1" t="s">
        <v>32</v>
      </c>
      <c r="R183" s="1" t="s">
        <v>32</v>
      </c>
      <c r="S183" s="1" t="s">
        <v>32</v>
      </c>
      <c r="T183" s="1" t="s">
        <v>32</v>
      </c>
      <c r="U183" s="1" t="s">
        <v>32</v>
      </c>
      <c r="V183" s="66">
        <v>2</v>
      </c>
      <c r="W183" s="1" t="s">
        <v>32</v>
      </c>
      <c r="X183" s="1" t="s">
        <v>32</v>
      </c>
      <c r="Y183" s="1" t="s">
        <v>32</v>
      </c>
    </row>
    <row r="184" spans="1:25" ht="66" customHeight="1" x14ac:dyDescent="0.25">
      <c r="A184" s="67" t="s">
        <v>85</v>
      </c>
      <c r="B184" s="65" t="s">
        <v>379</v>
      </c>
      <c r="C184" s="58" t="s">
        <v>380</v>
      </c>
      <c r="D184" s="60">
        <f t="shared" si="114"/>
        <v>0.81293642988353254</v>
      </c>
      <c r="E184" s="60" t="s">
        <v>664</v>
      </c>
      <c r="F184" s="60">
        <f t="shared" si="113"/>
        <v>0.81293642988353254</v>
      </c>
      <c r="G184" s="60">
        <v>0</v>
      </c>
      <c r="H184" s="60">
        <v>0</v>
      </c>
      <c r="I184" s="60">
        <f t="shared" si="115"/>
        <v>0.81293642988353254</v>
      </c>
      <c r="J184" s="60">
        <v>0</v>
      </c>
      <c r="K184" s="59">
        <f t="shared" si="116"/>
        <v>0.67744702490294384</v>
      </c>
      <c r="L184" s="61">
        <v>2022</v>
      </c>
      <c r="M184" s="60">
        <v>0.67744702490294384</v>
      </c>
      <c r="N184" s="8" t="s">
        <v>126</v>
      </c>
      <c r="O184" s="1" t="s">
        <v>32</v>
      </c>
      <c r="P184" s="1" t="s">
        <v>32</v>
      </c>
      <c r="Q184" s="1" t="s">
        <v>32</v>
      </c>
      <c r="R184" s="1" t="s">
        <v>32</v>
      </c>
      <c r="S184" s="1" t="s">
        <v>32</v>
      </c>
      <c r="T184" s="1" t="s">
        <v>32</v>
      </c>
      <c r="U184" s="1" t="s">
        <v>32</v>
      </c>
      <c r="V184" s="66">
        <v>4</v>
      </c>
      <c r="W184" s="1" t="s">
        <v>32</v>
      </c>
      <c r="X184" s="1" t="s">
        <v>32</v>
      </c>
      <c r="Y184" s="1" t="s">
        <v>32</v>
      </c>
    </row>
    <row r="185" spans="1:25" ht="66" customHeight="1" x14ac:dyDescent="0.25">
      <c r="A185" s="67" t="s">
        <v>85</v>
      </c>
      <c r="B185" s="65" t="s">
        <v>381</v>
      </c>
      <c r="C185" s="58" t="s">
        <v>382</v>
      </c>
      <c r="D185" s="60">
        <f t="shared" si="114"/>
        <v>0.42272694353943696</v>
      </c>
      <c r="E185" s="60" t="s">
        <v>664</v>
      </c>
      <c r="F185" s="60">
        <f t="shared" si="113"/>
        <v>0.42272694353943696</v>
      </c>
      <c r="G185" s="60">
        <v>0</v>
      </c>
      <c r="H185" s="60">
        <v>0</v>
      </c>
      <c r="I185" s="60">
        <f t="shared" si="115"/>
        <v>0.42272694353943696</v>
      </c>
      <c r="J185" s="60">
        <v>0</v>
      </c>
      <c r="K185" s="59">
        <f t="shared" si="116"/>
        <v>0.3522724529495308</v>
      </c>
      <c r="L185" s="61">
        <v>2023</v>
      </c>
      <c r="M185" s="60">
        <v>0.3522724529495308</v>
      </c>
      <c r="N185" s="8" t="s">
        <v>126</v>
      </c>
      <c r="O185" s="1" t="s">
        <v>32</v>
      </c>
      <c r="P185" s="1" t="s">
        <v>32</v>
      </c>
      <c r="Q185" s="1" t="s">
        <v>32</v>
      </c>
      <c r="R185" s="1" t="s">
        <v>32</v>
      </c>
      <c r="S185" s="1" t="s">
        <v>32</v>
      </c>
      <c r="T185" s="1" t="s">
        <v>32</v>
      </c>
      <c r="U185" s="1" t="s">
        <v>32</v>
      </c>
      <c r="V185" s="66">
        <v>2</v>
      </c>
      <c r="W185" s="1" t="s">
        <v>32</v>
      </c>
      <c r="X185" s="1" t="s">
        <v>32</v>
      </c>
      <c r="Y185" s="1" t="s">
        <v>32</v>
      </c>
    </row>
    <row r="186" spans="1:25" ht="66" customHeight="1" x14ac:dyDescent="0.25">
      <c r="A186" s="67" t="s">
        <v>85</v>
      </c>
      <c r="B186" s="65" t="s">
        <v>383</v>
      </c>
      <c r="C186" s="58" t="s">
        <v>384</v>
      </c>
      <c r="D186" s="60">
        <f t="shared" si="114"/>
        <v>0.42272694353943696</v>
      </c>
      <c r="E186" s="60" t="s">
        <v>664</v>
      </c>
      <c r="F186" s="60">
        <f t="shared" si="113"/>
        <v>0.42272694353943696</v>
      </c>
      <c r="G186" s="60">
        <v>0</v>
      </c>
      <c r="H186" s="60">
        <v>0</v>
      </c>
      <c r="I186" s="60">
        <f t="shared" si="115"/>
        <v>0.42272694353943696</v>
      </c>
      <c r="J186" s="60">
        <v>0</v>
      </c>
      <c r="K186" s="59">
        <f t="shared" si="116"/>
        <v>0.3522724529495308</v>
      </c>
      <c r="L186" s="61">
        <v>2023</v>
      </c>
      <c r="M186" s="60">
        <v>0.3522724529495308</v>
      </c>
      <c r="N186" s="8" t="s">
        <v>126</v>
      </c>
      <c r="O186" s="1" t="s">
        <v>32</v>
      </c>
      <c r="P186" s="1" t="s">
        <v>32</v>
      </c>
      <c r="Q186" s="1" t="s">
        <v>32</v>
      </c>
      <c r="R186" s="1" t="s">
        <v>32</v>
      </c>
      <c r="S186" s="1" t="s">
        <v>32</v>
      </c>
      <c r="T186" s="1" t="s">
        <v>32</v>
      </c>
      <c r="U186" s="1" t="s">
        <v>32</v>
      </c>
      <c r="V186" s="66">
        <v>2</v>
      </c>
      <c r="W186" s="1" t="s">
        <v>32</v>
      </c>
      <c r="X186" s="1" t="s">
        <v>32</v>
      </c>
      <c r="Y186" s="1" t="s">
        <v>32</v>
      </c>
    </row>
    <row r="187" spans="1:25" ht="66" customHeight="1" x14ac:dyDescent="0.25">
      <c r="A187" s="67" t="s">
        <v>85</v>
      </c>
      <c r="B187" s="65" t="s">
        <v>385</v>
      </c>
      <c r="C187" s="58" t="s">
        <v>386</v>
      </c>
      <c r="D187" s="60">
        <f t="shared" si="114"/>
        <v>0.42272694353943696</v>
      </c>
      <c r="E187" s="60" t="s">
        <v>664</v>
      </c>
      <c r="F187" s="60">
        <f t="shared" si="113"/>
        <v>0.42272694353943696</v>
      </c>
      <c r="G187" s="60">
        <v>0</v>
      </c>
      <c r="H187" s="60">
        <v>0</v>
      </c>
      <c r="I187" s="60">
        <f t="shared" si="115"/>
        <v>0.42272694353943696</v>
      </c>
      <c r="J187" s="60">
        <v>0</v>
      </c>
      <c r="K187" s="59">
        <f t="shared" si="116"/>
        <v>0.3522724529495308</v>
      </c>
      <c r="L187" s="61">
        <v>2023</v>
      </c>
      <c r="M187" s="60">
        <v>0.3522724529495308</v>
      </c>
      <c r="N187" s="8" t="s">
        <v>126</v>
      </c>
      <c r="O187" s="1" t="s">
        <v>32</v>
      </c>
      <c r="P187" s="1" t="s">
        <v>32</v>
      </c>
      <c r="Q187" s="1" t="s">
        <v>32</v>
      </c>
      <c r="R187" s="1" t="s">
        <v>32</v>
      </c>
      <c r="S187" s="1" t="s">
        <v>32</v>
      </c>
      <c r="T187" s="1" t="s">
        <v>32</v>
      </c>
      <c r="U187" s="1" t="s">
        <v>32</v>
      </c>
      <c r="V187" s="66">
        <v>2</v>
      </c>
      <c r="W187" s="1" t="s">
        <v>32</v>
      </c>
      <c r="X187" s="1" t="s">
        <v>32</v>
      </c>
      <c r="Y187" s="1" t="s">
        <v>32</v>
      </c>
    </row>
    <row r="188" spans="1:25" ht="66" customHeight="1" x14ac:dyDescent="0.25">
      <c r="A188" s="67" t="s">
        <v>85</v>
      </c>
      <c r="B188" s="65" t="s">
        <v>387</v>
      </c>
      <c r="C188" s="58" t="s">
        <v>388</v>
      </c>
      <c r="D188" s="60">
        <f t="shared" si="114"/>
        <v>0.42272694353943696</v>
      </c>
      <c r="E188" s="60" t="s">
        <v>664</v>
      </c>
      <c r="F188" s="60">
        <f t="shared" si="113"/>
        <v>0.42272694353943696</v>
      </c>
      <c r="G188" s="60">
        <v>0</v>
      </c>
      <c r="H188" s="60">
        <v>0</v>
      </c>
      <c r="I188" s="60">
        <f t="shared" si="115"/>
        <v>0.42272694353943696</v>
      </c>
      <c r="J188" s="60">
        <v>0</v>
      </c>
      <c r="K188" s="59">
        <f t="shared" si="116"/>
        <v>0.3522724529495308</v>
      </c>
      <c r="L188" s="61">
        <v>2023</v>
      </c>
      <c r="M188" s="60">
        <v>0.3522724529495308</v>
      </c>
      <c r="N188" s="8" t="s">
        <v>126</v>
      </c>
      <c r="O188" s="1" t="s">
        <v>32</v>
      </c>
      <c r="P188" s="1" t="s">
        <v>32</v>
      </c>
      <c r="Q188" s="1" t="s">
        <v>32</v>
      </c>
      <c r="R188" s="1" t="s">
        <v>32</v>
      </c>
      <c r="S188" s="1" t="s">
        <v>32</v>
      </c>
      <c r="T188" s="1" t="s">
        <v>32</v>
      </c>
      <c r="U188" s="1" t="s">
        <v>32</v>
      </c>
      <c r="V188" s="66">
        <v>2</v>
      </c>
      <c r="W188" s="1" t="s">
        <v>32</v>
      </c>
      <c r="X188" s="1" t="s">
        <v>32</v>
      </c>
      <c r="Y188" s="1" t="s">
        <v>32</v>
      </c>
    </row>
    <row r="189" spans="1:25" ht="66" customHeight="1" x14ac:dyDescent="0.25">
      <c r="A189" s="67" t="s">
        <v>85</v>
      </c>
      <c r="B189" s="65" t="s">
        <v>389</v>
      </c>
      <c r="C189" s="58" t="s">
        <v>390</v>
      </c>
      <c r="D189" s="60">
        <f t="shared" si="114"/>
        <v>0.42272694353943696</v>
      </c>
      <c r="E189" s="60" t="s">
        <v>664</v>
      </c>
      <c r="F189" s="60">
        <f t="shared" si="113"/>
        <v>0.42272694353943696</v>
      </c>
      <c r="G189" s="60">
        <v>0</v>
      </c>
      <c r="H189" s="60">
        <v>0</v>
      </c>
      <c r="I189" s="60">
        <f t="shared" si="115"/>
        <v>0.42272694353943696</v>
      </c>
      <c r="J189" s="60">
        <v>0</v>
      </c>
      <c r="K189" s="59">
        <f t="shared" si="116"/>
        <v>0.3522724529495308</v>
      </c>
      <c r="L189" s="61">
        <v>2023</v>
      </c>
      <c r="M189" s="60">
        <v>0.3522724529495308</v>
      </c>
      <c r="N189" s="8" t="s">
        <v>126</v>
      </c>
      <c r="O189" s="1" t="s">
        <v>32</v>
      </c>
      <c r="P189" s="1" t="s">
        <v>32</v>
      </c>
      <c r="Q189" s="1" t="s">
        <v>32</v>
      </c>
      <c r="R189" s="1" t="s">
        <v>32</v>
      </c>
      <c r="S189" s="1" t="s">
        <v>32</v>
      </c>
      <c r="T189" s="1" t="s">
        <v>32</v>
      </c>
      <c r="U189" s="1" t="s">
        <v>32</v>
      </c>
      <c r="V189" s="66">
        <v>2</v>
      </c>
      <c r="W189" s="1" t="s">
        <v>32</v>
      </c>
      <c r="X189" s="1" t="s">
        <v>32</v>
      </c>
      <c r="Y189" s="1" t="s">
        <v>32</v>
      </c>
    </row>
    <row r="190" spans="1:25" ht="66" customHeight="1" x14ac:dyDescent="0.25">
      <c r="A190" s="67" t="s">
        <v>85</v>
      </c>
      <c r="B190" s="65" t="s">
        <v>391</v>
      </c>
      <c r="C190" s="58" t="s">
        <v>392</v>
      </c>
      <c r="D190" s="60">
        <f t="shared" si="114"/>
        <v>0.42272694353943696</v>
      </c>
      <c r="E190" s="60" t="s">
        <v>664</v>
      </c>
      <c r="F190" s="60">
        <f t="shared" si="113"/>
        <v>0.42272694353943696</v>
      </c>
      <c r="G190" s="60">
        <v>0</v>
      </c>
      <c r="H190" s="60">
        <v>0</v>
      </c>
      <c r="I190" s="60">
        <f t="shared" si="115"/>
        <v>0.42272694353943696</v>
      </c>
      <c r="J190" s="60">
        <v>0</v>
      </c>
      <c r="K190" s="59">
        <f t="shared" si="116"/>
        <v>0.3522724529495308</v>
      </c>
      <c r="L190" s="61">
        <v>2023</v>
      </c>
      <c r="M190" s="60">
        <v>0.3522724529495308</v>
      </c>
      <c r="N190" s="8" t="s">
        <v>126</v>
      </c>
      <c r="O190" s="1" t="s">
        <v>32</v>
      </c>
      <c r="P190" s="1" t="s">
        <v>32</v>
      </c>
      <c r="Q190" s="1" t="s">
        <v>32</v>
      </c>
      <c r="R190" s="1" t="s">
        <v>32</v>
      </c>
      <c r="S190" s="1" t="s">
        <v>32</v>
      </c>
      <c r="T190" s="1" t="s">
        <v>32</v>
      </c>
      <c r="U190" s="1" t="s">
        <v>32</v>
      </c>
      <c r="V190" s="66">
        <v>2</v>
      </c>
      <c r="W190" s="1" t="s">
        <v>32</v>
      </c>
      <c r="X190" s="1" t="s">
        <v>32</v>
      </c>
      <c r="Y190" s="1" t="s">
        <v>32</v>
      </c>
    </row>
    <row r="191" spans="1:25" ht="66" customHeight="1" x14ac:dyDescent="0.25">
      <c r="A191" s="67" t="s">
        <v>85</v>
      </c>
      <c r="B191" s="65" t="s">
        <v>393</v>
      </c>
      <c r="C191" s="58" t="s">
        <v>394</v>
      </c>
      <c r="D191" s="60">
        <f t="shared" si="114"/>
        <v>0.42272694353943696</v>
      </c>
      <c r="E191" s="60" t="s">
        <v>664</v>
      </c>
      <c r="F191" s="60">
        <f t="shared" si="113"/>
        <v>0.42272694353943696</v>
      </c>
      <c r="G191" s="60">
        <v>0</v>
      </c>
      <c r="H191" s="60">
        <v>0</v>
      </c>
      <c r="I191" s="60">
        <f t="shared" si="115"/>
        <v>0.42272694353943696</v>
      </c>
      <c r="J191" s="60">
        <v>0</v>
      </c>
      <c r="K191" s="59">
        <f t="shared" si="116"/>
        <v>0.3522724529495308</v>
      </c>
      <c r="L191" s="61">
        <v>2023</v>
      </c>
      <c r="M191" s="60">
        <v>0.3522724529495308</v>
      </c>
      <c r="N191" s="8" t="s">
        <v>126</v>
      </c>
      <c r="O191" s="1" t="s">
        <v>32</v>
      </c>
      <c r="P191" s="1" t="s">
        <v>32</v>
      </c>
      <c r="Q191" s="1" t="s">
        <v>32</v>
      </c>
      <c r="R191" s="1" t="s">
        <v>32</v>
      </c>
      <c r="S191" s="1" t="s">
        <v>32</v>
      </c>
      <c r="T191" s="1" t="s">
        <v>32</v>
      </c>
      <c r="U191" s="1" t="s">
        <v>32</v>
      </c>
      <c r="V191" s="66">
        <v>2</v>
      </c>
      <c r="W191" s="1" t="s">
        <v>32</v>
      </c>
      <c r="X191" s="1" t="s">
        <v>32</v>
      </c>
      <c r="Y191" s="1" t="s">
        <v>32</v>
      </c>
    </row>
    <row r="192" spans="1:25" ht="66" customHeight="1" x14ac:dyDescent="0.25">
      <c r="A192" s="67" t="s">
        <v>85</v>
      </c>
      <c r="B192" s="65" t="s">
        <v>395</v>
      </c>
      <c r="C192" s="58" t="s">
        <v>396</v>
      </c>
      <c r="D192" s="60">
        <f t="shared" si="114"/>
        <v>0.42272694353943696</v>
      </c>
      <c r="E192" s="60" t="s">
        <v>664</v>
      </c>
      <c r="F192" s="60">
        <f t="shared" si="113"/>
        <v>0.42272694353943696</v>
      </c>
      <c r="G192" s="60">
        <v>0</v>
      </c>
      <c r="H192" s="60">
        <v>0</v>
      </c>
      <c r="I192" s="60">
        <f t="shared" si="115"/>
        <v>0.42272694353943696</v>
      </c>
      <c r="J192" s="60">
        <v>0</v>
      </c>
      <c r="K192" s="59">
        <f t="shared" si="116"/>
        <v>0.3522724529495308</v>
      </c>
      <c r="L192" s="61">
        <v>2023</v>
      </c>
      <c r="M192" s="60">
        <v>0.3522724529495308</v>
      </c>
      <c r="N192" s="8" t="s">
        <v>126</v>
      </c>
      <c r="O192" s="1" t="s">
        <v>32</v>
      </c>
      <c r="P192" s="1" t="s">
        <v>32</v>
      </c>
      <c r="Q192" s="1" t="s">
        <v>32</v>
      </c>
      <c r="R192" s="1" t="s">
        <v>32</v>
      </c>
      <c r="S192" s="1" t="s">
        <v>32</v>
      </c>
      <c r="T192" s="1" t="s">
        <v>32</v>
      </c>
      <c r="U192" s="1" t="s">
        <v>32</v>
      </c>
      <c r="V192" s="66">
        <v>2</v>
      </c>
      <c r="W192" s="1" t="s">
        <v>32</v>
      </c>
      <c r="X192" s="1" t="s">
        <v>32</v>
      </c>
      <c r="Y192" s="1" t="s">
        <v>32</v>
      </c>
    </row>
    <row r="193" spans="1:25" ht="66" customHeight="1" x14ac:dyDescent="0.25">
      <c r="A193" s="67" t="s">
        <v>85</v>
      </c>
      <c r="B193" s="65" t="s">
        <v>397</v>
      </c>
      <c r="C193" s="58" t="s">
        <v>398</v>
      </c>
      <c r="D193" s="60">
        <f t="shared" si="114"/>
        <v>0.43963602128101453</v>
      </c>
      <c r="E193" s="60" t="s">
        <v>664</v>
      </c>
      <c r="F193" s="60">
        <f t="shared" si="113"/>
        <v>0.43963602128101453</v>
      </c>
      <c r="G193" s="60">
        <v>0</v>
      </c>
      <c r="H193" s="60">
        <v>0</v>
      </c>
      <c r="I193" s="60">
        <f t="shared" si="115"/>
        <v>0.43963602128101453</v>
      </c>
      <c r="J193" s="60">
        <v>0</v>
      </c>
      <c r="K193" s="59">
        <f t="shared" si="116"/>
        <v>0.36636335106751211</v>
      </c>
      <c r="L193" s="61">
        <v>2024</v>
      </c>
      <c r="M193" s="60">
        <v>0.36636335106751211</v>
      </c>
      <c r="N193" s="8" t="s">
        <v>126</v>
      </c>
      <c r="O193" s="1" t="s">
        <v>32</v>
      </c>
      <c r="P193" s="1" t="s">
        <v>32</v>
      </c>
      <c r="Q193" s="1" t="s">
        <v>32</v>
      </c>
      <c r="R193" s="1" t="s">
        <v>32</v>
      </c>
      <c r="S193" s="1" t="s">
        <v>32</v>
      </c>
      <c r="T193" s="1" t="s">
        <v>32</v>
      </c>
      <c r="U193" s="1" t="s">
        <v>32</v>
      </c>
      <c r="V193" s="66">
        <v>2</v>
      </c>
      <c r="W193" s="1" t="s">
        <v>32</v>
      </c>
      <c r="X193" s="1" t="s">
        <v>32</v>
      </c>
      <c r="Y193" s="1" t="s">
        <v>32</v>
      </c>
    </row>
    <row r="194" spans="1:25" ht="66" customHeight="1" x14ac:dyDescent="0.25">
      <c r="A194" s="67" t="s">
        <v>85</v>
      </c>
      <c r="B194" s="65" t="s">
        <v>399</v>
      </c>
      <c r="C194" s="58" t="s">
        <v>400</v>
      </c>
      <c r="D194" s="60">
        <f t="shared" si="114"/>
        <v>0.43963602128101453</v>
      </c>
      <c r="E194" s="60" t="s">
        <v>664</v>
      </c>
      <c r="F194" s="60">
        <f t="shared" si="113"/>
        <v>0.43963602128101453</v>
      </c>
      <c r="G194" s="60">
        <v>0</v>
      </c>
      <c r="H194" s="60">
        <v>0</v>
      </c>
      <c r="I194" s="60">
        <f t="shared" si="115"/>
        <v>0.43963602128101453</v>
      </c>
      <c r="J194" s="60">
        <v>0</v>
      </c>
      <c r="K194" s="59">
        <f t="shared" si="116"/>
        <v>0.36636335106751211</v>
      </c>
      <c r="L194" s="61">
        <v>2024</v>
      </c>
      <c r="M194" s="60">
        <v>0.36636335106751211</v>
      </c>
      <c r="N194" s="8" t="s">
        <v>126</v>
      </c>
      <c r="O194" s="1" t="s">
        <v>32</v>
      </c>
      <c r="P194" s="1" t="s">
        <v>32</v>
      </c>
      <c r="Q194" s="1" t="s">
        <v>32</v>
      </c>
      <c r="R194" s="1" t="s">
        <v>32</v>
      </c>
      <c r="S194" s="1" t="s">
        <v>32</v>
      </c>
      <c r="T194" s="1" t="s">
        <v>32</v>
      </c>
      <c r="U194" s="1" t="s">
        <v>32</v>
      </c>
      <c r="V194" s="66">
        <v>2</v>
      </c>
      <c r="W194" s="1" t="s">
        <v>32</v>
      </c>
      <c r="X194" s="1" t="s">
        <v>32</v>
      </c>
      <c r="Y194" s="1" t="s">
        <v>32</v>
      </c>
    </row>
    <row r="195" spans="1:25" ht="66" customHeight="1" x14ac:dyDescent="0.25">
      <c r="A195" s="67" t="s">
        <v>85</v>
      </c>
      <c r="B195" s="65" t="s">
        <v>401</v>
      </c>
      <c r="C195" s="58" t="s">
        <v>402</v>
      </c>
      <c r="D195" s="60">
        <f t="shared" si="114"/>
        <v>0.43963602128101453</v>
      </c>
      <c r="E195" s="60" t="s">
        <v>664</v>
      </c>
      <c r="F195" s="60">
        <f t="shared" si="113"/>
        <v>0.43963602128101453</v>
      </c>
      <c r="G195" s="60">
        <v>0</v>
      </c>
      <c r="H195" s="60">
        <v>0</v>
      </c>
      <c r="I195" s="60">
        <f t="shared" si="115"/>
        <v>0.43963602128101453</v>
      </c>
      <c r="J195" s="60">
        <v>0</v>
      </c>
      <c r="K195" s="59">
        <f t="shared" si="116"/>
        <v>0.36636335106751211</v>
      </c>
      <c r="L195" s="61">
        <v>2024</v>
      </c>
      <c r="M195" s="60">
        <v>0.36636335106751211</v>
      </c>
      <c r="N195" s="8" t="s">
        <v>126</v>
      </c>
      <c r="O195" s="1" t="s">
        <v>32</v>
      </c>
      <c r="P195" s="1" t="s">
        <v>32</v>
      </c>
      <c r="Q195" s="1" t="s">
        <v>32</v>
      </c>
      <c r="R195" s="1" t="s">
        <v>32</v>
      </c>
      <c r="S195" s="1" t="s">
        <v>32</v>
      </c>
      <c r="T195" s="1" t="s">
        <v>32</v>
      </c>
      <c r="U195" s="1" t="s">
        <v>32</v>
      </c>
      <c r="V195" s="66">
        <v>2</v>
      </c>
      <c r="W195" s="1" t="s">
        <v>32</v>
      </c>
      <c r="X195" s="1" t="s">
        <v>32</v>
      </c>
      <c r="Y195" s="1" t="s">
        <v>32</v>
      </c>
    </row>
    <row r="196" spans="1:25" ht="66" customHeight="1" x14ac:dyDescent="0.25">
      <c r="A196" s="67" t="s">
        <v>85</v>
      </c>
      <c r="B196" s="65" t="s">
        <v>403</v>
      </c>
      <c r="C196" s="58" t="s">
        <v>404</v>
      </c>
      <c r="D196" s="60">
        <f t="shared" si="114"/>
        <v>0.43963602128101453</v>
      </c>
      <c r="E196" s="60" t="s">
        <v>664</v>
      </c>
      <c r="F196" s="60">
        <f t="shared" si="113"/>
        <v>0.43963602128101453</v>
      </c>
      <c r="G196" s="60">
        <v>0</v>
      </c>
      <c r="H196" s="60">
        <v>0</v>
      </c>
      <c r="I196" s="60">
        <f t="shared" si="115"/>
        <v>0.43963602128101453</v>
      </c>
      <c r="J196" s="60">
        <v>0</v>
      </c>
      <c r="K196" s="59">
        <f t="shared" si="116"/>
        <v>0.36636335106751211</v>
      </c>
      <c r="L196" s="61">
        <v>2024</v>
      </c>
      <c r="M196" s="60">
        <v>0.36636335106751211</v>
      </c>
      <c r="N196" s="8" t="s">
        <v>126</v>
      </c>
      <c r="O196" s="1" t="s">
        <v>32</v>
      </c>
      <c r="P196" s="1" t="s">
        <v>32</v>
      </c>
      <c r="Q196" s="1" t="s">
        <v>32</v>
      </c>
      <c r="R196" s="1" t="s">
        <v>32</v>
      </c>
      <c r="S196" s="1" t="s">
        <v>32</v>
      </c>
      <c r="T196" s="1" t="s">
        <v>32</v>
      </c>
      <c r="U196" s="1" t="s">
        <v>32</v>
      </c>
      <c r="V196" s="66">
        <v>2</v>
      </c>
      <c r="W196" s="1" t="s">
        <v>32</v>
      </c>
      <c r="X196" s="1" t="s">
        <v>32</v>
      </c>
      <c r="Y196" s="1" t="s">
        <v>32</v>
      </c>
    </row>
    <row r="197" spans="1:25" ht="66" customHeight="1" x14ac:dyDescent="0.25">
      <c r="A197" s="67" t="s">
        <v>85</v>
      </c>
      <c r="B197" s="65" t="s">
        <v>405</v>
      </c>
      <c r="C197" s="58" t="s">
        <v>406</v>
      </c>
      <c r="D197" s="60">
        <f t="shared" si="114"/>
        <v>0.43963602128101453</v>
      </c>
      <c r="E197" s="60" t="s">
        <v>664</v>
      </c>
      <c r="F197" s="60">
        <f t="shared" si="113"/>
        <v>0.43963602128101453</v>
      </c>
      <c r="G197" s="60">
        <v>0</v>
      </c>
      <c r="H197" s="60">
        <v>0</v>
      </c>
      <c r="I197" s="60">
        <f t="shared" si="115"/>
        <v>0.43963602128101453</v>
      </c>
      <c r="J197" s="60">
        <v>0</v>
      </c>
      <c r="K197" s="59">
        <f t="shared" si="116"/>
        <v>0.36636335106751211</v>
      </c>
      <c r="L197" s="61">
        <v>2024</v>
      </c>
      <c r="M197" s="60">
        <v>0.36636335106751211</v>
      </c>
      <c r="N197" s="8" t="s">
        <v>126</v>
      </c>
      <c r="O197" s="1" t="s">
        <v>32</v>
      </c>
      <c r="P197" s="1" t="s">
        <v>32</v>
      </c>
      <c r="Q197" s="1" t="s">
        <v>32</v>
      </c>
      <c r="R197" s="1" t="s">
        <v>32</v>
      </c>
      <c r="S197" s="1" t="s">
        <v>32</v>
      </c>
      <c r="T197" s="1" t="s">
        <v>32</v>
      </c>
      <c r="U197" s="1" t="s">
        <v>32</v>
      </c>
      <c r="V197" s="66">
        <v>2</v>
      </c>
      <c r="W197" s="1" t="s">
        <v>32</v>
      </c>
      <c r="X197" s="1" t="s">
        <v>32</v>
      </c>
      <c r="Y197" s="1" t="s">
        <v>32</v>
      </c>
    </row>
    <row r="198" spans="1:25" ht="66" customHeight="1" x14ac:dyDescent="0.25">
      <c r="A198" s="67" t="s">
        <v>85</v>
      </c>
      <c r="B198" s="65" t="s">
        <v>407</v>
      </c>
      <c r="C198" s="58" t="s">
        <v>408</v>
      </c>
      <c r="D198" s="60">
        <f t="shared" si="114"/>
        <v>0.43963602128101453</v>
      </c>
      <c r="E198" s="60" t="s">
        <v>664</v>
      </c>
      <c r="F198" s="60">
        <f t="shared" si="113"/>
        <v>0.43963602128101453</v>
      </c>
      <c r="G198" s="60">
        <v>0</v>
      </c>
      <c r="H198" s="60">
        <v>0</v>
      </c>
      <c r="I198" s="60">
        <f t="shared" si="115"/>
        <v>0.43963602128101453</v>
      </c>
      <c r="J198" s="60">
        <v>0</v>
      </c>
      <c r="K198" s="59">
        <f t="shared" si="116"/>
        <v>0.36636335106751211</v>
      </c>
      <c r="L198" s="61">
        <v>2024</v>
      </c>
      <c r="M198" s="60">
        <v>0.36636335106751211</v>
      </c>
      <c r="N198" s="8" t="s">
        <v>126</v>
      </c>
      <c r="O198" s="1" t="s">
        <v>32</v>
      </c>
      <c r="P198" s="1" t="s">
        <v>32</v>
      </c>
      <c r="Q198" s="1" t="s">
        <v>32</v>
      </c>
      <c r="R198" s="1" t="s">
        <v>32</v>
      </c>
      <c r="S198" s="1" t="s">
        <v>32</v>
      </c>
      <c r="T198" s="1" t="s">
        <v>32</v>
      </c>
      <c r="U198" s="1" t="s">
        <v>32</v>
      </c>
      <c r="V198" s="66">
        <v>2</v>
      </c>
      <c r="W198" s="1" t="s">
        <v>32</v>
      </c>
      <c r="X198" s="1" t="s">
        <v>32</v>
      </c>
      <c r="Y198" s="1" t="s">
        <v>32</v>
      </c>
    </row>
    <row r="199" spans="1:25" ht="66" customHeight="1" x14ac:dyDescent="0.25">
      <c r="A199" s="67" t="s">
        <v>85</v>
      </c>
      <c r="B199" s="65" t="s">
        <v>409</v>
      </c>
      <c r="C199" s="58" t="s">
        <v>410</v>
      </c>
      <c r="D199" s="60">
        <f t="shared" si="114"/>
        <v>0.43963602128101453</v>
      </c>
      <c r="E199" s="60" t="s">
        <v>664</v>
      </c>
      <c r="F199" s="60">
        <f t="shared" si="113"/>
        <v>0.43963602128101453</v>
      </c>
      <c r="G199" s="60">
        <v>0</v>
      </c>
      <c r="H199" s="60">
        <v>0</v>
      </c>
      <c r="I199" s="60">
        <f t="shared" si="115"/>
        <v>0.43963602128101453</v>
      </c>
      <c r="J199" s="60">
        <v>0</v>
      </c>
      <c r="K199" s="59">
        <f t="shared" si="116"/>
        <v>0.36636335106751211</v>
      </c>
      <c r="L199" s="61">
        <v>2024</v>
      </c>
      <c r="M199" s="60">
        <v>0.36636335106751211</v>
      </c>
      <c r="N199" s="8" t="s">
        <v>126</v>
      </c>
      <c r="O199" s="1" t="s">
        <v>32</v>
      </c>
      <c r="P199" s="1" t="s">
        <v>32</v>
      </c>
      <c r="Q199" s="1" t="s">
        <v>32</v>
      </c>
      <c r="R199" s="1" t="s">
        <v>32</v>
      </c>
      <c r="S199" s="1" t="s">
        <v>32</v>
      </c>
      <c r="T199" s="1" t="s">
        <v>32</v>
      </c>
      <c r="U199" s="1" t="s">
        <v>32</v>
      </c>
      <c r="V199" s="66">
        <v>2</v>
      </c>
      <c r="W199" s="1" t="s">
        <v>32</v>
      </c>
      <c r="X199" s="1" t="s">
        <v>32</v>
      </c>
      <c r="Y199" s="1" t="s">
        <v>32</v>
      </c>
    </row>
    <row r="200" spans="1:25" ht="66" customHeight="1" x14ac:dyDescent="0.25">
      <c r="A200" s="67" t="s">
        <v>85</v>
      </c>
      <c r="B200" s="65" t="s">
        <v>411</v>
      </c>
      <c r="C200" s="58" t="s">
        <v>412</v>
      </c>
      <c r="D200" s="60">
        <f t="shared" si="114"/>
        <v>0.43963602128101453</v>
      </c>
      <c r="E200" s="60" t="s">
        <v>664</v>
      </c>
      <c r="F200" s="60">
        <f t="shared" si="113"/>
        <v>0.43963602128101453</v>
      </c>
      <c r="G200" s="60">
        <v>0</v>
      </c>
      <c r="H200" s="60">
        <v>0</v>
      </c>
      <c r="I200" s="60">
        <f t="shared" si="115"/>
        <v>0.43963602128101453</v>
      </c>
      <c r="J200" s="60">
        <v>0</v>
      </c>
      <c r="K200" s="59">
        <f t="shared" si="116"/>
        <v>0.36636335106751211</v>
      </c>
      <c r="L200" s="61">
        <v>2024</v>
      </c>
      <c r="M200" s="60">
        <v>0.36636335106751211</v>
      </c>
      <c r="N200" s="8" t="s">
        <v>126</v>
      </c>
      <c r="O200" s="1" t="s">
        <v>32</v>
      </c>
      <c r="P200" s="1" t="s">
        <v>32</v>
      </c>
      <c r="Q200" s="1" t="s">
        <v>32</v>
      </c>
      <c r="R200" s="1" t="s">
        <v>32</v>
      </c>
      <c r="S200" s="1" t="s">
        <v>32</v>
      </c>
      <c r="T200" s="1" t="s">
        <v>32</v>
      </c>
      <c r="U200" s="1" t="s">
        <v>32</v>
      </c>
      <c r="V200" s="66">
        <v>2</v>
      </c>
      <c r="W200" s="1" t="s">
        <v>32</v>
      </c>
      <c r="X200" s="1" t="s">
        <v>32</v>
      </c>
      <c r="Y200" s="1" t="s">
        <v>32</v>
      </c>
    </row>
    <row r="201" spans="1:25" ht="66" customHeight="1" x14ac:dyDescent="0.25">
      <c r="A201" s="67" t="s">
        <v>85</v>
      </c>
      <c r="B201" s="65" t="s">
        <v>413</v>
      </c>
      <c r="C201" s="58" t="s">
        <v>414</v>
      </c>
      <c r="D201" s="60">
        <f t="shared" si="114"/>
        <v>3.4259231519999997</v>
      </c>
      <c r="E201" s="60" t="s">
        <v>664</v>
      </c>
      <c r="F201" s="60">
        <f t="shared" si="113"/>
        <v>3.4259231519999997</v>
      </c>
      <c r="G201" s="60">
        <v>0</v>
      </c>
      <c r="H201" s="60">
        <v>0</v>
      </c>
      <c r="I201" s="60">
        <f t="shared" si="115"/>
        <v>3.4259231519999997</v>
      </c>
      <c r="J201" s="60">
        <v>0</v>
      </c>
      <c r="K201" s="59">
        <f t="shared" si="116"/>
        <v>2.8549359599999997</v>
      </c>
      <c r="L201" s="61">
        <v>2020</v>
      </c>
      <c r="M201" s="60">
        <v>2.8549359599999997</v>
      </c>
      <c r="N201" s="8" t="s">
        <v>126</v>
      </c>
      <c r="O201" s="1" t="s">
        <v>32</v>
      </c>
      <c r="P201" s="1" t="s">
        <v>32</v>
      </c>
      <c r="Q201" s="1" t="s">
        <v>32</v>
      </c>
      <c r="R201" s="1">
        <v>4</v>
      </c>
      <c r="S201" s="1" t="s">
        <v>32</v>
      </c>
      <c r="T201" s="1" t="s">
        <v>32</v>
      </c>
      <c r="U201" s="1" t="s">
        <v>32</v>
      </c>
      <c r="V201" s="1" t="s">
        <v>32</v>
      </c>
      <c r="W201" s="1" t="s">
        <v>32</v>
      </c>
      <c r="X201" s="1" t="s">
        <v>32</v>
      </c>
      <c r="Y201" s="1" t="s">
        <v>32</v>
      </c>
    </row>
    <row r="202" spans="1:25" ht="66" customHeight="1" x14ac:dyDescent="0.25">
      <c r="A202" s="67" t="s">
        <v>85</v>
      </c>
      <c r="B202" s="65" t="s">
        <v>415</v>
      </c>
      <c r="C202" s="58" t="s">
        <v>416</v>
      </c>
      <c r="D202" s="60">
        <f t="shared" si="114"/>
        <v>3.9536838720000005</v>
      </c>
      <c r="E202" s="60" t="s">
        <v>664</v>
      </c>
      <c r="F202" s="60">
        <f t="shared" si="113"/>
        <v>3.9536838720000005</v>
      </c>
      <c r="G202" s="60">
        <v>0</v>
      </c>
      <c r="H202" s="60">
        <v>0</v>
      </c>
      <c r="I202" s="60">
        <f t="shared" si="115"/>
        <v>3.9536838720000005</v>
      </c>
      <c r="J202" s="60">
        <v>0</v>
      </c>
      <c r="K202" s="59">
        <f t="shared" si="116"/>
        <v>3.2947365600000005</v>
      </c>
      <c r="L202" s="61">
        <v>2020</v>
      </c>
      <c r="M202" s="60">
        <v>3.2947365600000005</v>
      </c>
      <c r="N202" s="8" t="s">
        <v>126</v>
      </c>
      <c r="O202" s="1" t="s">
        <v>32</v>
      </c>
      <c r="P202" s="1" t="s">
        <v>32</v>
      </c>
      <c r="Q202" s="1" t="s">
        <v>32</v>
      </c>
      <c r="R202" s="1">
        <v>6.3</v>
      </c>
      <c r="S202" s="1" t="s">
        <v>32</v>
      </c>
      <c r="T202" s="1" t="s">
        <v>32</v>
      </c>
      <c r="U202" s="1" t="s">
        <v>32</v>
      </c>
      <c r="V202" s="1" t="s">
        <v>32</v>
      </c>
      <c r="W202" s="1" t="s">
        <v>32</v>
      </c>
      <c r="X202" s="1" t="s">
        <v>32</v>
      </c>
      <c r="Y202" s="1" t="s">
        <v>32</v>
      </c>
    </row>
    <row r="203" spans="1:25" ht="60" x14ac:dyDescent="0.25">
      <c r="A203" s="67" t="s">
        <v>85</v>
      </c>
      <c r="B203" s="65" t="s">
        <v>413</v>
      </c>
      <c r="C203" s="58" t="s">
        <v>417</v>
      </c>
      <c r="D203" s="60">
        <f t="shared" si="114"/>
        <v>3.5629600780800001</v>
      </c>
      <c r="E203" s="60" t="s">
        <v>664</v>
      </c>
      <c r="F203" s="60">
        <f t="shared" si="113"/>
        <v>3.5629600780800001</v>
      </c>
      <c r="G203" s="60">
        <v>0</v>
      </c>
      <c r="H203" s="60">
        <v>0</v>
      </c>
      <c r="I203" s="60">
        <f t="shared" si="115"/>
        <v>3.5629600780800001</v>
      </c>
      <c r="J203" s="60">
        <v>0</v>
      </c>
      <c r="K203" s="59">
        <f t="shared" si="116"/>
        <v>2.9691333984000003</v>
      </c>
      <c r="L203" s="61">
        <v>2021</v>
      </c>
      <c r="M203" s="60">
        <v>2.9691333984000003</v>
      </c>
      <c r="N203" s="8" t="s">
        <v>126</v>
      </c>
      <c r="O203" s="1" t="s">
        <v>32</v>
      </c>
      <c r="P203" s="1" t="s">
        <v>32</v>
      </c>
      <c r="Q203" s="1" t="s">
        <v>32</v>
      </c>
      <c r="R203" s="1">
        <v>4</v>
      </c>
      <c r="S203" s="1" t="s">
        <v>32</v>
      </c>
      <c r="T203" s="1" t="s">
        <v>32</v>
      </c>
      <c r="U203" s="1" t="s">
        <v>32</v>
      </c>
      <c r="V203" s="1" t="s">
        <v>32</v>
      </c>
      <c r="W203" s="1" t="s">
        <v>32</v>
      </c>
      <c r="X203" s="1" t="s">
        <v>32</v>
      </c>
      <c r="Y203" s="1" t="s">
        <v>32</v>
      </c>
    </row>
    <row r="204" spans="1:25" ht="60" x14ac:dyDescent="0.25">
      <c r="A204" s="67" t="s">
        <v>85</v>
      </c>
      <c r="B204" s="65" t="s">
        <v>415</v>
      </c>
      <c r="C204" s="58" t="s">
        <v>418</v>
      </c>
      <c r="D204" s="60">
        <f t="shared" si="114"/>
        <v>4.1118312268800006</v>
      </c>
      <c r="E204" s="60" t="s">
        <v>664</v>
      </c>
      <c r="F204" s="60">
        <f t="shared" si="113"/>
        <v>4.1118312268800006</v>
      </c>
      <c r="G204" s="60">
        <v>0</v>
      </c>
      <c r="H204" s="60">
        <v>0</v>
      </c>
      <c r="I204" s="60">
        <f t="shared" si="115"/>
        <v>4.1118312268800006</v>
      </c>
      <c r="J204" s="60">
        <v>0</v>
      </c>
      <c r="K204" s="59">
        <f t="shared" si="116"/>
        <v>3.4265260224000005</v>
      </c>
      <c r="L204" s="61">
        <v>2021</v>
      </c>
      <c r="M204" s="60">
        <v>3.4265260224000005</v>
      </c>
      <c r="N204" s="8" t="s">
        <v>126</v>
      </c>
      <c r="O204" s="1" t="s">
        <v>32</v>
      </c>
      <c r="P204" s="1" t="s">
        <v>32</v>
      </c>
      <c r="Q204" s="1" t="s">
        <v>32</v>
      </c>
      <c r="R204" s="1">
        <v>6.3</v>
      </c>
      <c r="S204" s="1" t="s">
        <v>32</v>
      </c>
      <c r="T204" s="1" t="s">
        <v>32</v>
      </c>
      <c r="U204" s="1" t="s">
        <v>32</v>
      </c>
      <c r="V204" s="1" t="s">
        <v>32</v>
      </c>
      <c r="W204" s="1" t="s">
        <v>32</v>
      </c>
      <c r="X204" s="1" t="s">
        <v>32</v>
      </c>
      <c r="Y204" s="1" t="s">
        <v>32</v>
      </c>
    </row>
    <row r="205" spans="1:25" ht="60" x14ac:dyDescent="0.25">
      <c r="A205" s="67" t="s">
        <v>85</v>
      </c>
      <c r="B205" s="65" t="s">
        <v>413</v>
      </c>
      <c r="C205" s="58" t="s">
        <v>419</v>
      </c>
      <c r="D205" s="60">
        <f t="shared" si="114"/>
        <v>3.5629600780800001</v>
      </c>
      <c r="E205" s="60" t="s">
        <v>664</v>
      </c>
      <c r="F205" s="60">
        <f t="shared" si="113"/>
        <v>3.5629600780800001</v>
      </c>
      <c r="G205" s="60">
        <v>0</v>
      </c>
      <c r="H205" s="60">
        <v>0</v>
      </c>
      <c r="I205" s="60">
        <f t="shared" si="115"/>
        <v>3.5629600780800001</v>
      </c>
      <c r="J205" s="60">
        <v>0</v>
      </c>
      <c r="K205" s="59">
        <f t="shared" si="116"/>
        <v>2.9691333984000003</v>
      </c>
      <c r="L205" s="61">
        <v>2022</v>
      </c>
      <c r="M205" s="60">
        <v>2.9691333984000003</v>
      </c>
      <c r="N205" s="8" t="s">
        <v>126</v>
      </c>
      <c r="O205" s="1" t="s">
        <v>32</v>
      </c>
      <c r="P205" s="1" t="s">
        <v>32</v>
      </c>
      <c r="Q205" s="1" t="s">
        <v>32</v>
      </c>
      <c r="R205" s="1">
        <v>4</v>
      </c>
      <c r="S205" s="1" t="s">
        <v>32</v>
      </c>
      <c r="T205" s="1" t="s">
        <v>32</v>
      </c>
      <c r="U205" s="1" t="s">
        <v>32</v>
      </c>
      <c r="V205" s="1" t="s">
        <v>32</v>
      </c>
      <c r="W205" s="1" t="s">
        <v>32</v>
      </c>
      <c r="X205" s="1" t="s">
        <v>32</v>
      </c>
      <c r="Y205" s="1" t="s">
        <v>32</v>
      </c>
    </row>
    <row r="206" spans="1:25" ht="60" x14ac:dyDescent="0.25">
      <c r="A206" s="67" t="s">
        <v>85</v>
      </c>
      <c r="B206" s="65" t="s">
        <v>415</v>
      </c>
      <c r="C206" s="58" t="s">
        <v>420</v>
      </c>
      <c r="D206" s="60">
        <f t="shared" si="114"/>
        <v>4.1118312268800006</v>
      </c>
      <c r="E206" s="60" t="s">
        <v>664</v>
      </c>
      <c r="F206" s="60">
        <f t="shared" si="113"/>
        <v>4.1118312268800006</v>
      </c>
      <c r="G206" s="60">
        <v>0</v>
      </c>
      <c r="H206" s="60">
        <v>0</v>
      </c>
      <c r="I206" s="60">
        <f t="shared" si="115"/>
        <v>4.1118312268800006</v>
      </c>
      <c r="J206" s="60">
        <v>0</v>
      </c>
      <c r="K206" s="59">
        <f t="shared" si="116"/>
        <v>3.4265260224000005</v>
      </c>
      <c r="L206" s="61">
        <v>2022</v>
      </c>
      <c r="M206" s="60">
        <v>3.4265260224000005</v>
      </c>
      <c r="N206" s="8" t="s">
        <v>126</v>
      </c>
      <c r="O206" s="1" t="s">
        <v>32</v>
      </c>
      <c r="P206" s="1" t="s">
        <v>32</v>
      </c>
      <c r="Q206" s="1" t="s">
        <v>32</v>
      </c>
      <c r="R206" s="1">
        <v>6.3</v>
      </c>
      <c r="S206" s="1" t="s">
        <v>32</v>
      </c>
      <c r="T206" s="1" t="s">
        <v>32</v>
      </c>
      <c r="U206" s="1" t="s">
        <v>32</v>
      </c>
      <c r="V206" s="1" t="s">
        <v>32</v>
      </c>
      <c r="W206" s="1" t="s">
        <v>32</v>
      </c>
      <c r="X206" s="1" t="s">
        <v>32</v>
      </c>
      <c r="Y206" s="1" t="s">
        <v>32</v>
      </c>
    </row>
    <row r="207" spans="1:25" ht="60" x14ac:dyDescent="0.25">
      <c r="A207" s="67" t="s">
        <v>85</v>
      </c>
      <c r="B207" s="65" t="s">
        <v>413</v>
      </c>
      <c r="C207" s="58" t="s">
        <v>421</v>
      </c>
      <c r="D207" s="60">
        <f t="shared" si="114"/>
        <v>3.8536976204513285</v>
      </c>
      <c r="E207" s="60" t="s">
        <v>664</v>
      </c>
      <c r="F207" s="60">
        <f t="shared" si="113"/>
        <v>3.8536976204513285</v>
      </c>
      <c r="G207" s="60">
        <v>0</v>
      </c>
      <c r="H207" s="60">
        <v>0</v>
      </c>
      <c r="I207" s="60">
        <f t="shared" si="115"/>
        <v>3.8536976204513285</v>
      </c>
      <c r="J207" s="60">
        <v>0</v>
      </c>
      <c r="K207" s="59">
        <f t="shared" si="116"/>
        <v>3.2114146837094406</v>
      </c>
      <c r="L207" s="61">
        <v>2023</v>
      </c>
      <c r="M207" s="60">
        <v>3.2114146837094406</v>
      </c>
      <c r="N207" s="8" t="s">
        <v>126</v>
      </c>
      <c r="O207" s="1" t="s">
        <v>32</v>
      </c>
      <c r="P207" s="1" t="s">
        <v>32</v>
      </c>
      <c r="Q207" s="1" t="s">
        <v>32</v>
      </c>
      <c r="R207" s="1">
        <v>4</v>
      </c>
      <c r="S207" s="1" t="s">
        <v>32</v>
      </c>
      <c r="T207" s="1" t="s">
        <v>32</v>
      </c>
      <c r="U207" s="1" t="s">
        <v>32</v>
      </c>
      <c r="V207" s="1" t="s">
        <v>32</v>
      </c>
      <c r="W207" s="1" t="s">
        <v>32</v>
      </c>
      <c r="X207" s="1" t="s">
        <v>32</v>
      </c>
      <c r="Y207" s="1" t="s">
        <v>32</v>
      </c>
    </row>
    <row r="208" spans="1:25" ht="60" x14ac:dyDescent="0.25">
      <c r="A208" s="67" t="s">
        <v>85</v>
      </c>
      <c r="B208" s="65" t="s">
        <v>415</v>
      </c>
      <c r="C208" s="58" t="s">
        <v>422</v>
      </c>
      <c r="D208" s="60">
        <f t="shared" si="114"/>
        <v>4.4473566549934089</v>
      </c>
      <c r="E208" s="60" t="s">
        <v>664</v>
      </c>
      <c r="F208" s="60">
        <f t="shared" si="113"/>
        <v>4.4473566549934089</v>
      </c>
      <c r="G208" s="60">
        <v>0</v>
      </c>
      <c r="H208" s="60">
        <v>0</v>
      </c>
      <c r="I208" s="60">
        <f t="shared" si="115"/>
        <v>4.4473566549934089</v>
      </c>
      <c r="J208" s="60">
        <v>0</v>
      </c>
      <c r="K208" s="59">
        <f t="shared" si="116"/>
        <v>3.7061305458278406</v>
      </c>
      <c r="L208" s="61">
        <v>2023</v>
      </c>
      <c r="M208" s="60">
        <v>3.7061305458278406</v>
      </c>
      <c r="N208" s="8" t="s">
        <v>126</v>
      </c>
      <c r="O208" s="1" t="s">
        <v>32</v>
      </c>
      <c r="P208" s="1" t="s">
        <v>32</v>
      </c>
      <c r="Q208" s="1" t="s">
        <v>32</v>
      </c>
      <c r="R208" s="1">
        <v>6.3</v>
      </c>
      <c r="S208" s="1" t="s">
        <v>32</v>
      </c>
      <c r="T208" s="1" t="s">
        <v>32</v>
      </c>
      <c r="U208" s="1" t="s">
        <v>32</v>
      </c>
      <c r="V208" s="1" t="s">
        <v>32</v>
      </c>
      <c r="W208" s="1" t="s">
        <v>32</v>
      </c>
      <c r="X208" s="1" t="s">
        <v>32</v>
      </c>
      <c r="Y208" s="1" t="s">
        <v>32</v>
      </c>
    </row>
    <row r="209" spans="1:25" ht="60" x14ac:dyDescent="0.25">
      <c r="A209" s="67" t="s">
        <v>85</v>
      </c>
      <c r="B209" s="65" t="s">
        <v>413</v>
      </c>
      <c r="C209" s="58" t="s">
        <v>423</v>
      </c>
      <c r="D209" s="60">
        <f t="shared" si="114"/>
        <v>4.0078455252693814</v>
      </c>
      <c r="E209" s="60" t="s">
        <v>664</v>
      </c>
      <c r="F209" s="60">
        <f t="shared" si="113"/>
        <v>4.0078455252693814</v>
      </c>
      <c r="G209" s="60">
        <v>0</v>
      </c>
      <c r="H209" s="60">
        <v>0</v>
      </c>
      <c r="I209" s="60">
        <f t="shared" si="115"/>
        <v>4.0078455252693814</v>
      </c>
      <c r="J209" s="60">
        <v>0</v>
      </c>
      <c r="K209" s="59">
        <f t="shared" si="116"/>
        <v>3.339871271057818</v>
      </c>
      <c r="L209" s="61">
        <v>2024</v>
      </c>
      <c r="M209" s="60">
        <v>3.339871271057818</v>
      </c>
      <c r="N209" s="8" t="s">
        <v>126</v>
      </c>
      <c r="O209" s="1" t="s">
        <v>32</v>
      </c>
      <c r="P209" s="1" t="s">
        <v>32</v>
      </c>
      <c r="Q209" s="1" t="s">
        <v>32</v>
      </c>
      <c r="R209" s="1">
        <v>4</v>
      </c>
      <c r="S209" s="1" t="s">
        <v>32</v>
      </c>
      <c r="T209" s="1" t="s">
        <v>32</v>
      </c>
      <c r="U209" s="1" t="s">
        <v>32</v>
      </c>
      <c r="V209" s="1" t="s">
        <v>32</v>
      </c>
      <c r="W209" s="1" t="s">
        <v>32</v>
      </c>
      <c r="X209" s="1" t="s">
        <v>32</v>
      </c>
      <c r="Y209" s="1" t="s">
        <v>32</v>
      </c>
    </row>
    <row r="210" spans="1:25" ht="60" x14ac:dyDescent="0.25">
      <c r="A210" s="67" t="s">
        <v>85</v>
      </c>
      <c r="B210" s="65" t="s">
        <v>415</v>
      </c>
      <c r="C210" s="58" t="s">
        <v>424</v>
      </c>
      <c r="D210" s="60">
        <f t="shared" si="114"/>
        <v>4.6252509211931452</v>
      </c>
      <c r="E210" s="60" t="s">
        <v>664</v>
      </c>
      <c r="F210" s="60">
        <f>I210</f>
        <v>4.6252509211931452</v>
      </c>
      <c r="G210" s="60">
        <v>0</v>
      </c>
      <c r="H210" s="60">
        <v>0</v>
      </c>
      <c r="I210" s="60">
        <f t="shared" si="115"/>
        <v>4.6252509211931452</v>
      </c>
      <c r="J210" s="60">
        <v>0</v>
      </c>
      <c r="K210" s="59">
        <f t="shared" si="116"/>
        <v>3.8543757676609545</v>
      </c>
      <c r="L210" s="61">
        <v>2024</v>
      </c>
      <c r="M210" s="60">
        <v>3.8543757676609545</v>
      </c>
      <c r="N210" s="8" t="s">
        <v>126</v>
      </c>
      <c r="O210" s="1" t="s">
        <v>32</v>
      </c>
      <c r="P210" s="1" t="s">
        <v>32</v>
      </c>
      <c r="Q210" s="1" t="s">
        <v>32</v>
      </c>
      <c r="R210" s="1">
        <v>6.3</v>
      </c>
      <c r="S210" s="1" t="s">
        <v>32</v>
      </c>
      <c r="T210" s="1" t="s">
        <v>32</v>
      </c>
      <c r="U210" s="1" t="s">
        <v>32</v>
      </c>
      <c r="V210" s="1" t="s">
        <v>32</v>
      </c>
      <c r="W210" s="1" t="s">
        <v>32</v>
      </c>
      <c r="X210" s="1" t="s">
        <v>32</v>
      </c>
      <c r="Y210" s="1" t="s">
        <v>32</v>
      </c>
    </row>
    <row r="211" spans="1:25" s="10" customFormat="1" ht="47.25" x14ac:dyDescent="0.25">
      <c r="A211" s="5" t="s">
        <v>87</v>
      </c>
      <c r="B211" s="6" t="s">
        <v>88</v>
      </c>
      <c r="C211" s="7" t="s">
        <v>31</v>
      </c>
      <c r="D211" s="52">
        <f>D212+D261</f>
        <v>662.99548559999982</v>
      </c>
      <c r="E211" s="53" t="s">
        <v>32</v>
      </c>
      <c r="F211" s="52">
        <f t="shared" ref="F211:M211" si="117">F212+F261</f>
        <v>662.99548559999982</v>
      </c>
      <c r="G211" s="52">
        <f t="shared" si="117"/>
        <v>0</v>
      </c>
      <c r="H211" s="52">
        <f t="shared" si="117"/>
        <v>0</v>
      </c>
      <c r="I211" s="52">
        <f t="shared" si="117"/>
        <v>662.99548559999982</v>
      </c>
      <c r="J211" s="52">
        <f t="shared" si="117"/>
        <v>0</v>
      </c>
      <c r="K211" s="52">
        <f t="shared" si="117"/>
        <v>552.49623800000018</v>
      </c>
      <c r="L211" s="54" t="s">
        <v>32</v>
      </c>
      <c r="M211" s="52">
        <f t="shared" si="117"/>
        <v>552.49623800000018</v>
      </c>
      <c r="N211" s="55" t="s">
        <v>32</v>
      </c>
      <c r="O211" s="55" t="s">
        <v>32</v>
      </c>
      <c r="P211" s="55">
        <f>SUM(P212,P261)</f>
        <v>161.15799999999999</v>
      </c>
      <c r="Q211" s="55">
        <f t="shared" ref="Q211:Y211" si="118">SUM(Q212,Q261)</f>
        <v>0</v>
      </c>
      <c r="R211" s="55">
        <f t="shared" si="118"/>
        <v>0</v>
      </c>
      <c r="S211" s="55">
        <f t="shared" si="118"/>
        <v>0</v>
      </c>
      <c r="T211" s="55">
        <f t="shared" si="118"/>
        <v>0</v>
      </c>
      <c r="U211" s="55">
        <f t="shared" si="118"/>
        <v>0</v>
      </c>
      <c r="V211" s="55">
        <f t="shared" si="118"/>
        <v>0</v>
      </c>
      <c r="W211" s="55">
        <f t="shared" si="118"/>
        <v>0</v>
      </c>
      <c r="X211" s="55">
        <f t="shared" si="118"/>
        <v>0</v>
      </c>
      <c r="Y211" s="55">
        <f t="shared" si="118"/>
        <v>0</v>
      </c>
    </row>
    <row r="212" spans="1:25" s="10" customFormat="1" ht="31.5" x14ac:dyDescent="0.25">
      <c r="A212" s="5" t="s">
        <v>89</v>
      </c>
      <c r="B212" s="6" t="s">
        <v>90</v>
      </c>
      <c r="C212" s="7" t="s">
        <v>31</v>
      </c>
      <c r="D212" s="52">
        <f>SUM(D213:D260)</f>
        <v>662.99548559999982</v>
      </c>
      <c r="E212" s="53" t="s">
        <v>32</v>
      </c>
      <c r="F212" s="52">
        <f t="shared" ref="F212:M212" si="119">SUM(F213:F260)</f>
        <v>662.99548559999982</v>
      </c>
      <c r="G212" s="52">
        <f t="shared" si="119"/>
        <v>0</v>
      </c>
      <c r="H212" s="52">
        <f t="shared" si="119"/>
        <v>0</v>
      </c>
      <c r="I212" s="52">
        <f t="shared" si="119"/>
        <v>662.99548559999982</v>
      </c>
      <c r="J212" s="52">
        <f t="shared" si="119"/>
        <v>0</v>
      </c>
      <c r="K212" s="52">
        <f t="shared" si="119"/>
        <v>552.49623800000018</v>
      </c>
      <c r="L212" s="54" t="s">
        <v>32</v>
      </c>
      <c r="M212" s="52">
        <f t="shared" si="119"/>
        <v>552.49623800000018</v>
      </c>
      <c r="N212" s="55" t="s">
        <v>32</v>
      </c>
      <c r="O212" s="55" t="s">
        <v>32</v>
      </c>
      <c r="P212" s="55">
        <f t="shared" ref="P212" si="120">SUM(P213:P260)</f>
        <v>161.15799999999999</v>
      </c>
      <c r="Q212" s="55">
        <f t="shared" ref="Q212" si="121">SUM(Q213:Q260)</f>
        <v>0</v>
      </c>
      <c r="R212" s="55">
        <f t="shared" ref="R212" si="122">SUM(R213:R260)</f>
        <v>0</v>
      </c>
      <c r="S212" s="55">
        <f t="shared" ref="S212" si="123">SUM(S213:S260)</f>
        <v>0</v>
      </c>
      <c r="T212" s="55">
        <f t="shared" ref="T212" si="124">SUM(T213:T260)</f>
        <v>0</v>
      </c>
      <c r="U212" s="55">
        <f t="shared" ref="U212" si="125">SUM(U213:U260)</f>
        <v>0</v>
      </c>
      <c r="V212" s="55">
        <f t="shared" ref="V212" si="126">SUM(V213:V260)</f>
        <v>0</v>
      </c>
      <c r="W212" s="55">
        <f t="shared" ref="W212" si="127">SUM(W213:W260)</f>
        <v>0</v>
      </c>
      <c r="X212" s="55">
        <f t="shared" ref="X212" si="128">SUM(X213:X260)</f>
        <v>0</v>
      </c>
      <c r="Y212" s="55">
        <f t="shared" ref="Y212" si="129">SUM(Y213:Y260)</f>
        <v>0</v>
      </c>
    </row>
    <row r="213" spans="1:25" ht="60" x14ac:dyDescent="0.25">
      <c r="A213" s="56" t="s">
        <v>89</v>
      </c>
      <c r="B213" s="65" t="s">
        <v>425</v>
      </c>
      <c r="C213" s="58" t="s">
        <v>426</v>
      </c>
      <c r="D213" s="60">
        <f>M213*1.2</f>
        <v>22.363908000000002</v>
      </c>
      <c r="E213" s="60" t="s">
        <v>663</v>
      </c>
      <c r="F213" s="60">
        <f>I213</f>
        <v>22.363908000000002</v>
      </c>
      <c r="G213" s="60">
        <v>0</v>
      </c>
      <c r="H213" s="60">
        <v>0</v>
      </c>
      <c r="I213" s="60">
        <f>D213</f>
        <v>22.363908000000002</v>
      </c>
      <c r="J213" s="60">
        <v>0</v>
      </c>
      <c r="K213" s="59">
        <f>M213</f>
        <v>18.636590000000002</v>
      </c>
      <c r="L213" s="61">
        <v>2020</v>
      </c>
      <c r="M213" s="60">
        <v>18.636590000000002</v>
      </c>
      <c r="N213" s="8" t="s">
        <v>125</v>
      </c>
      <c r="O213" s="1" t="s">
        <v>32</v>
      </c>
      <c r="P213" s="1">
        <v>6.8</v>
      </c>
      <c r="Q213" s="1" t="s">
        <v>32</v>
      </c>
      <c r="R213" s="1" t="s">
        <v>32</v>
      </c>
      <c r="S213" s="1" t="s">
        <v>32</v>
      </c>
      <c r="T213" s="1" t="s">
        <v>32</v>
      </c>
      <c r="U213" s="1" t="s">
        <v>32</v>
      </c>
      <c r="V213" s="1" t="s">
        <v>32</v>
      </c>
      <c r="W213" s="1" t="s">
        <v>32</v>
      </c>
      <c r="X213" s="1" t="s">
        <v>32</v>
      </c>
      <c r="Y213" s="1" t="s">
        <v>32</v>
      </c>
    </row>
    <row r="214" spans="1:25" ht="60" x14ac:dyDescent="0.25">
      <c r="A214" s="56" t="s">
        <v>89</v>
      </c>
      <c r="B214" s="65" t="s">
        <v>427</v>
      </c>
      <c r="C214" s="58" t="s">
        <v>428</v>
      </c>
      <c r="D214" s="60">
        <f t="shared" ref="D214:D260" si="130">M214*1.2</f>
        <v>10.705500000000001</v>
      </c>
      <c r="E214" s="60" t="s">
        <v>663</v>
      </c>
      <c r="F214" s="60">
        <f t="shared" ref="F214:F259" si="131">I214</f>
        <v>10.705500000000001</v>
      </c>
      <c r="G214" s="60">
        <v>0</v>
      </c>
      <c r="H214" s="60">
        <v>0</v>
      </c>
      <c r="I214" s="60">
        <f t="shared" ref="I214:I260" si="132">D214</f>
        <v>10.705500000000001</v>
      </c>
      <c r="J214" s="60">
        <v>0</v>
      </c>
      <c r="K214" s="59">
        <f t="shared" ref="K214:K260" si="133">M214</f>
        <v>8.9212500000000006</v>
      </c>
      <c r="L214" s="61">
        <v>2020</v>
      </c>
      <c r="M214" s="60">
        <v>8.9212500000000006</v>
      </c>
      <c r="N214" s="8" t="s">
        <v>125</v>
      </c>
      <c r="O214" s="1" t="s">
        <v>32</v>
      </c>
      <c r="P214" s="1">
        <v>3.35</v>
      </c>
      <c r="Q214" s="1" t="s">
        <v>32</v>
      </c>
      <c r="R214" s="1" t="s">
        <v>32</v>
      </c>
      <c r="S214" s="1" t="s">
        <v>32</v>
      </c>
      <c r="T214" s="1" t="s">
        <v>32</v>
      </c>
      <c r="U214" s="1" t="s">
        <v>32</v>
      </c>
      <c r="V214" s="1" t="s">
        <v>32</v>
      </c>
      <c r="W214" s="1" t="s">
        <v>32</v>
      </c>
      <c r="X214" s="1" t="s">
        <v>32</v>
      </c>
      <c r="Y214" s="1" t="s">
        <v>32</v>
      </c>
    </row>
    <row r="215" spans="1:25" ht="60" x14ac:dyDescent="0.25">
      <c r="A215" s="56" t="s">
        <v>89</v>
      </c>
      <c r="B215" s="65" t="s">
        <v>429</v>
      </c>
      <c r="C215" s="58" t="s">
        <v>430</v>
      </c>
      <c r="D215" s="60">
        <f t="shared" si="130"/>
        <v>20.908835999999997</v>
      </c>
      <c r="E215" s="60" t="s">
        <v>663</v>
      </c>
      <c r="F215" s="60">
        <f t="shared" si="131"/>
        <v>20.908835999999997</v>
      </c>
      <c r="G215" s="60">
        <v>0</v>
      </c>
      <c r="H215" s="60">
        <v>0</v>
      </c>
      <c r="I215" s="60">
        <f t="shared" si="132"/>
        <v>20.908835999999997</v>
      </c>
      <c r="J215" s="60">
        <v>0</v>
      </c>
      <c r="K215" s="59">
        <f t="shared" si="133"/>
        <v>17.424029999999998</v>
      </c>
      <c r="L215" s="61">
        <v>2020</v>
      </c>
      <c r="M215" s="60">
        <v>17.424029999999998</v>
      </c>
      <c r="N215" s="8" t="s">
        <v>125</v>
      </c>
      <c r="O215" s="1" t="s">
        <v>32</v>
      </c>
      <c r="P215" s="1">
        <v>6.38</v>
      </c>
      <c r="Q215" s="1" t="s">
        <v>32</v>
      </c>
      <c r="R215" s="1" t="s">
        <v>32</v>
      </c>
      <c r="S215" s="1" t="s">
        <v>32</v>
      </c>
      <c r="T215" s="1" t="s">
        <v>32</v>
      </c>
      <c r="U215" s="1" t="s">
        <v>32</v>
      </c>
      <c r="V215" s="1" t="s">
        <v>32</v>
      </c>
      <c r="W215" s="1" t="s">
        <v>32</v>
      </c>
      <c r="X215" s="1" t="s">
        <v>32</v>
      </c>
      <c r="Y215" s="1" t="s">
        <v>32</v>
      </c>
    </row>
    <row r="216" spans="1:25" ht="60" x14ac:dyDescent="0.25">
      <c r="A216" s="56" t="s">
        <v>89</v>
      </c>
      <c r="B216" s="65" t="s">
        <v>431</v>
      </c>
      <c r="C216" s="58" t="s">
        <v>432</v>
      </c>
      <c r="D216" s="60">
        <f t="shared" si="130"/>
        <v>8.8217999999999996</v>
      </c>
      <c r="E216" s="60" t="s">
        <v>663</v>
      </c>
      <c r="F216" s="60">
        <f t="shared" si="131"/>
        <v>8.8217999999999996</v>
      </c>
      <c r="G216" s="60">
        <v>0</v>
      </c>
      <c r="H216" s="60">
        <v>0</v>
      </c>
      <c r="I216" s="60">
        <f t="shared" si="132"/>
        <v>8.8217999999999996</v>
      </c>
      <c r="J216" s="60">
        <v>0</v>
      </c>
      <c r="K216" s="59">
        <f t="shared" si="133"/>
        <v>7.3514999999999997</v>
      </c>
      <c r="L216" s="61">
        <v>2020</v>
      </c>
      <c r="M216" s="60">
        <v>7.3514999999999997</v>
      </c>
      <c r="N216" s="8" t="s">
        <v>125</v>
      </c>
      <c r="O216" s="1" t="s">
        <v>32</v>
      </c>
      <c r="P216" s="1">
        <v>2.69</v>
      </c>
      <c r="Q216" s="1" t="s">
        <v>32</v>
      </c>
      <c r="R216" s="1" t="s">
        <v>32</v>
      </c>
      <c r="S216" s="1" t="s">
        <v>32</v>
      </c>
      <c r="T216" s="1" t="s">
        <v>32</v>
      </c>
      <c r="U216" s="1" t="s">
        <v>32</v>
      </c>
      <c r="V216" s="1" t="s">
        <v>32</v>
      </c>
      <c r="W216" s="1" t="s">
        <v>32</v>
      </c>
      <c r="X216" s="1" t="s">
        <v>32</v>
      </c>
      <c r="Y216" s="1" t="s">
        <v>32</v>
      </c>
    </row>
    <row r="217" spans="1:25" ht="66" customHeight="1" x14ac:dyDescent="0.25">
      <c r="A217" s="56" t="s">
        <v>89</v>
      </c>
      <c r="B217" s="65" t="s">
        <v>433</v>
      </c>
      <c r="C217" s="58" t="s">
        <v>434</v>
      </c>
      <c r="D217" s="60">
        <f t="shared" si="130"/>
        <v>10.568508</v>
      </c>
      <c r="E217" s="60" t="s">
        <v>663</v>
      </c>
      <c r="F217" s="60">
        <f t="shared" si="131"/>
        <v>10.568508</v>
      </c>
      <c r="G217" s="60">
        <v>0</v>
      </c>
      <c r="H217" s="60">
        <v>0</v>
      </c>
      <c r="I217" s="60">
        <f t="shared" si="132"/>
        <v>10.568508</v>
      </c>
      <c r="J217" s="60">
        <v>0</v>
      </c>
      <c r="K217" s="59">
        <f t="shared" si="133"/>
        <v>8.8070900000000005</v>
      </c>
      <c r="L217" s="61">
        <v>2020</v>
      </c>
      <c r="M217" s="59">
        <v>8.8070900000000005</v>
      </c>
      <c r="N217" s="8" t="s">
        <v>125</v>
      </c>
      <c r="O217" s="68" t="s">
        <v>32</v>
      </c>
      <c r="P217" s="1">
        <v>3.17</v>
      </c>
      <c r="Q217" s="1" t="s">
        <v>32</v>
      </c>
      <c r="R217" s="1" t="s">
        <v>32</v>
      </c>
      <c r="S217" s="1" t="s">
        <v>32</v>
      </c>
      <c r="T217" s="1" t="s">
        <v>32</v>
      </c>
      <c r="U217" s="1" t="s">
        <v>32</v>
      </c>
      <c r="V217" s="1" t="s">
        <v>32</v>
      </c>
      <c r="W217" s="1" t="s">
        <v>32</v>
      </c>
      <c r="X217" s="1" t="s">
        <v>32</v>
      </c>
      <c r="Y217" s="1" t="s">
        <v>32</v>
      </c>
    </row>
    <row r="218" spans="1:25" ht="66" customHeight="1" x14ac:dyDescent="0.25">
      <c r="A218" s="56" t="s">
        <v>89</v>
      </c>
      <c r="B218" s="65" t="s">
        <v>435</v>
      </c>
      <c r="C218" s="58" t="s">
        <v>436</v>
      </c>
      <c r="D218" s="60">
        <f t="shared" si="130"/>
        <v>13.3032</v>
      </c>
      <c r="E218" s="60" t="s">
        <v>663</v>
      </c>
      <c r="F218" s="60">
        <f t="shared" si="131"/>
        <v>13.3032</v>
      </c>
      <c r="G218" s="60">
        <v>0</v>
      </c>
      <c r="H218" s="60">
        <v>0</v>
      </c>
      <c r="I218" s="60">
        <f t="shared" si="132"/>
        <v>13.3032</v>
      </c>
      <c r="J218" s="60">
        <v>0</v>
      </c>
      <c r="K218" s="59">
        <f t="shared" si="133"/>
        <v>11.086</v>
      </c>
      <c r="L218" s="61">
        <v>2021</v>
      </c>
      <c r="M218" s="59">
        <v>11.086</v>
      </c>
      <c r="N218" s="8" t="s">
        <v>125</v>
      </c>
      <c r="O218" s="68" t="s">
        <v>32</v>
      </c>
      <c r="P218" s="1">
        <v>3.96</v>
      </c>
      <c r="Q218" s="1" t="s">
        <v>32</v>
      </c>
      <c r="R218" s="1" t="s">
        <v>32</v>
      </c>
      <c r="S218" s="1" t="s">
        <v>32</v>
      </c>
      <c r="T218" s="1" t="s">
        <v>32</v>
      </c>
      <c r="U218" s="1" t="s">
        <v>32</v>
      </c>
      <c r="V218" s="1" t="s">
        <v>32</v>
      </c>
      <c r="W218" s="1" t="s">
        <v>32</v>
      </c>
      <c r="X218" s="1" t="s">
        <v>32</v>
      </c>
      <c r="Y218" s="1" t="s">
        <v>32</v>
      </c>
    </row>
    <row r="219" spans="1:25" ht="66" customHeight="1" x14ac:dyDescent="0.25">
      <c r="A219" s="56" t="s">
        <v>89</v>
      </c>
      <c r="B219" s="65" t="s">
        <v>437</v>
      </c>
      <c r="C219" s="58" t="s">
        <v>438</v>
      </c>
      <c r="D219" s="60">
        <f t="shared" si="130"/>
        <v>15.635171999999997</v>
      </c>
      <c r="E219" s="60" t="s">
        <v>663</v>
      </c>
      <c r="F219" s="60">
        <f t="shared" si="131"/>
        <v>15.635171999999997</v>
      </c>
      <c r="G219" s="60">
        <v>0</v>
      </c>
      <c r="H219" s="60">
        <v>0</v>
      </c>
      <c r="I219" s="60">
        <f t="shared" si="132"/>
        <v>15.635171999999997</v>
      </c>
      <c r="J219" s="60">
        <v>0</v>
      </c>
      <c r="K219" s="59">
        <f t="shared" si="133"/>
        <v>13.029309999999999</v>
      </c>
      <c r="L219" s="61">
        <v>2021</v>
      </c>
      <c r="M219" s="59">
        <v>13.029309999999999</v>
      </c>
      <c r="N219" s="8" t="s">
        <v>125</v>
      </c>
      <c r="O219" s="68" t="s">
        <v>32</v>
      </c>
      <c r="P219" s="1">
        <v>4.59</v>
      </c>
      <c r="Q219" s="1" t="s">
        <v>32</v>
      </c>
      <c r="R219" s="1" t="s">
        <v>32</v>
      </c>
      <c r="S219" s="1" t="s">
        <v>32</v>
      </c>
      <c r="T219" s="1" t="s">
        <v>32</v>
      </c>
      <c r="U219" s="1" t="s">
        <v>32</v>
      </c>
      <c r="V219" s="1" t="s">
        <v>32</v>
      </c>
      <c r="W219" s="1" t="s">
        <v>32</v>
      </c>
      <c r="X219" s="1" t="s">
        <v>32</v>
      </c>
      <c r="Y219" s="1" t="s">
        <v>32</v>
      </c>
    </row>
    <row r="220" spans="1:25" ht="66" customHeight="1" x14ac:dyDescent="0.25">
      <c r="A220" s="56" t="s">
        <v>89</v>
      </c>
      <c r="B220" s="65" t="s">
        <v>439</v>
      </c>
      <c r="C220" s="58" t="s">
        <v>440</v>
      </c>
      <c r="D220" s="60">
        <f t="shared" si="130"/>
        <v>14.629932</v>
      </c>
      <c r="E220" s="60" t="s">
        <v>663</v>
      </c>
      <c r="F220" s="60">
        <f t="shared" si="131"/>
        <v>14.629932</v>
      </c>
      <c r="G220" s="60">
        <v>0</v>
      </c>
      <c r="H220" s="60">
        <v>0</v>
      </c>
      <c r="I220" s="60">
        <f t="shared" si="132"/>
        <v>14.629932</v>
      </c>
      <c r="J220" s="60">
        <v>0</v>
      </c>
      <c r="K220" s="59">
        <f t="shared" si="133"/>
        <v>12.191610000000001</v>
      </c>
      <c r="L220" s="61">
        <v>2021</v>
      </c>
      <c r="M220" s="59">
        <v>12.191610000000001</v>
      </c>
      <c r="N220" s="8" t="s">
        <v>125</v>
      </c>
      <c r="O220" s="68" t="s">
        <v>32</v>
      </c>
      <c r="P220" s="1">
        <v>4.37</v>
      </c>
      <c r="Q220" s="1" t="s">
        <v>32</v>
      </c>
      <c r="R220" s="1" t="s">
        <v>32</v>
      </c>
      <c r="S220" s="1" t="s">
        <v>32</v>
      </c>
      <c r="T220" s="1" t="s">
        <v>32</v>
      </c>
      <c r="U220" s="1" t="s">
        <v>32</v>
      </c>
      <c r="V220" s="1" t="s">
        <v>32</v>
      </c>
      <c r="W220" s="1" t="s">
        <v>32</v>
      </c>
      <c r="X220" s="1" t="s">
        <v>32</v>
      </c>
      <c r="Y220" s="1" t="s">
        <v>32</v>
      </c>
    </row>
    <row r="221" spans="1:25" ht="66" customHeight="1" x14ac:dyDescent="0.25">
      <c r="A221" s="56" t="s">
        <v>89</v>
      </c>
      <c r="B221" s="65" t="s">
        <v>441</v>
      </c>
      <c r="C221" s="58" t="s">
        <v>442</v>
      </c>
      <c r="D221" s="60">
        <f t="shared" si="130"/>
        <v>20.231207999999999</v>
      </c>
      <c r="E221" s="60" t="s">
        <v>663</v>
      </c>
      <c r="F221" s="60">
        <f t="shared" si="131"/>
        <v>20.231207999999999</v>
      </c>
      <c r="G221" s="60">
        <v>0</v>
      </c>
      <c r="H221" s="60">
        <v>0</v>
      </c>
      <c r="I221" s="60">
        <f t="shared" si="132"/>
        <v>20.231207999999999</v>
      </c>
      <c r="J221" s="60">
        <v>0</v>
      </c>
      <c r="K221" s="59">
        <f t="shared" si="133"/>
        <v>16.85934</v>
      </c>
      <c r="L221" s="61">
        <v>2021</v>
      </c>
      <c r="M221" s="59">
        <v>16.85934</v>
      </c>
      <c r="N221" s="8" t="s">
        <v>125</v>
      </c>
      <c r="O221" s="68" t="s">
        <v>32</v>
      </c>
      <c r="P221" s="1">
        <v>5.92</v>
      </c>
      <c r="Q221" s="1" t="s">
        <v>32</v>
      </c>
      <c r="R221" s="1" t="s">
        <v>32</v>
      </c>
      <c r="S221" s="1" t="s">
        <v>32</v>
      </c>
      <c r="T221" s="1" t="s">
        <v>32</v>
      </c>
      <c r="U221" s="1" t="s">
        <v>32</v>
      </c>
      <c r="V221" s="1" t="s">
        <v>32</v>
      </c>
      <c r="W221" s="1" t="s">
        <v>32</v>
      </c>
      <c r="X221" s="1" t="s">
        <v>32</v>
      </c>
      <c r="Y221" s="1" t="s">
        <v>32</v>
      </c>
    </row>
    <row r="222" spans="1:25" ht="66" customHeight="1" x14ac:dyDescent="0.25">
      <c r="A222" s="56" t="s">
        <v>89</v>
      </c>
      <c r="B222" s="65" t="s">
        <v>443</v>
      </c>
      <c r="C222" s="58" t="s">
        <v>444</v>
      </c>
      <c r="D222" s="60">
        <f t="shared" si="130"/>
        <v>5.8971959999999992</v>
      </c>
      <c r="E222" s="60" t="s">
        <v>663</v>
      </c>
      <c r="F222" s="60">
        <f t="shared" si="131"/>
        <v>5.8971959999999992</v>
      </c>
      <c r="G222" s="60">
        <v>0</v>
      </c>
      <c r="H222" s="60">
        <v>0</v>
      </c>
      <c r="I222" s="60">
        <f t="shared" si="132"/>
        <v>5.8971959999999992</v>
      </c>
      <c r="J222" s="60">
        <v>0</v>
      </c>
      <c r="K222" s="59">
        <f t="shared" si="133"/>
        <v>4.9143299999999996</v>
      </c>
      <c r="L222" s="61">
        <v>2021</v>
      </c>
      <c r="M222" s="59">
        <v>4.9143299999999996</v>
      </c>
      <c r="N222" s="8" t="s">
        <v>125</v>
      </c>
      <c r="O222" s="68" t="s">
        <v>32</v>
      </c>
      <c r="P222" s="1">
        <v>1.74</v>
      </c>
      <c r="Q222" s="1" t="s">
        <v>32</v>
      </c>
      <c r="R222" s="1" t="s">
        <v>32</v>
      </c>
      <c r="S222" s="1" t="s">
        <v>32</v>
      </c>
      <c r="T222" s="1" t="s">
        <v>32</v>
      </c>
      <c r="U222" s="1" t="s">
        <v>32</v>
      </c>
      <c r="V222" s="1" t="s">
        <v>32</v>
      </c>
      <c r="W222" s="1" t="s">
        <v>32</v>
      </c>
      <c r="X222" s="1" t="s">
        <v>32</v>
      </c>
      <c r="Y222" s="1" t="s">
        <v>32</v>
      </c>
    </row>
    <row r="223" spans="1:25" ht="66" customHeight="1" x14ac:dyDescent="0.25">
      <c r="A223" s="56" t="s">
        <v>89</v>
      </c>
      <c r="B223" s="65" t="s">
        <v>445</v>
      </c>
      <c r="C223" s="58" t="s">
        <v>446</v>
      </c>
      <c r="D223" s="60">
        <f t="shared" si="130"/>
        <v>19.932396000000001</v>
      </c>
      <c r="E223" s="60" t="s">
        <v>663</v>
      </c>
      <c r="F223" s="60">
        <f t="shared" si="131"/>
        <v>19.932396000000001</v>
      </c>
      <c r="G223" s="60">
        <v>0</v>
      </c>
      <c r="H223" s="60">
        <v>0</v>
      </c>
      <c r="I223" s="60">
        <f t="shared" si="132"/>
        <v>19.932396000000001</v>
      </c>
      <c r="J223" s="60">
        <v>0</v>
      </c>
      <c r="K223" s="59">
        <f t="shared" si="133"/>
        <v>16.610330000000001</v>
      </c>
      <c r="L223" s="61">
        <v>2021</v>
      </c>
      <c r="M223" s="59">
        <v>16.610330000000001</v>
      </c>
      <c r="N223" s="8" t="s">
        <v>125</v>
      </c>
      <c r="O223" s="68" t="s">
        <v>32</v>
      </c>
      <c r="P223" s="1">
        <v>5.91</v>
      </c>
      <c r="Q223" s="1" t="s">
        <v>32</v>
      </c>
      <c r="R223" s="1" t="s">
        <v>32</v>
      </c>
      <c r="S223" s="1" t="s">
        <v>32</v>
      </c>
      <c r="T223" s="1" t="s">
        <v>32</v>
      </c>
      <c r="U223" s="1" t="s">
        <v>32</v>
      </c>
      <c r="V223" s="1" t="s">
        <v>32</v>
      </c>
      <c r="W223" s="1" t="s">
        <v>32</v>
      </c>
      <c r="X223" s="1" t="s">
        <v>32</v>
      </c>
      <c r="Y223" s="1" t="s">
        <v>32</v>
      </c>
    </row>
    <row r="224" spans="1:25" ht="66" customHeight="1" x14ac:dyDescent="0.25">
      <c r="A224" s="56" t="s">
        <v>89</v>
      </c>
      <c r="B224" s="65" t="s">
        <v>447</v>
      </c>
      <c r="C224" s="58" t="s">
        <v>448</v>
      </c>
      <c r="D224" s="60">
        <f t="shared" si="130"/>
        <v>18.103200000000001</v>
      </c>
      <c r="E224" s="60" t="s">
        <v>663</v>
      </c>
      <c r="F224" s="60">
        <f t="shared" si="131"/>
        <v>18.103200000000001</v>
      </c>
      <c r="G224" s="60">
        <v>0</v>
      </c>
      <c r="H224" s="60">
        <v>0</v>
      </c>
      <c r="I224" s="60">
        <f t="shared" si="132"/>
        <v>18.103200000000001</v>
      </c>
      <c r="J224" s="60">
        <v>0</v>
      </c>
      <c r="K224" s="59">
        <f t="shared" si="133"/>
        <v>15.086</v>
      </c>
      <c r="L224" s="61">
        <v>2022</v>
      </c>
      <c r="M224" s="59">
        <v>15.086</v>
      </c>
      <c r="N224" s="8" t="s">
        <v>125</v>
      </c>
      <c r="O224" s="68" t="s">
        <v>32</v>
      </c>
      <c r="P224" s="1">
        <v>5.03</v>
      </c>
      <c r="Q224" s="1" t="s">
        <v>32</v>
      </c>
      <c r="R224" s="1" t="s">
        <v>32</v>
      </c>
      <c r="S224" s="1" t="s">
        <v>32</v>
      </c>
      <c r="T224" s="1" t="s">
        <v>32</v>
      </c>
      <c r="U224" s="1" t="s">
        <v>32</v>
      </c>
      <c r="V224" s="1" t="s">
        <v>32</v>
      </c>
      <c r="W224" s="1" t="s">
        <v>32</v>
      </c>
      <c r="X224" s="1" t="s">
        <v>32</v>
      </c>
      <c r="Y224" s="1" t="s">
        <v>32</v>
      </c>
    </row>
    <row r="225" spans="1:25" ht="66" customHeight="1" x14ac:dyDescent="0.25">
      <c r="A225" s="56" t="s">
        <v>89</v>
      </c>
      <c r="B225" s="65" t="s">
        <v>449</v>
      </c>
      <c r="C225" s="58" t="s">
        <v>450</v>
      </c>
      <c r="D225" s="60">
        <f t="shared" si="130"/>
        <v>20.592839999999999</v>
      </c>
      <c r="E225" s="60" t="s">
        <v>663</v>
      </c>
      <c r="F225" s="60">
        <f t="shared" si="131"/>
        <v>20.592839999999999</v>
      </c>
      <c r="G225" s="60">
        <v>0</v>
      </c>
      <c r="H225" s="60">
        <v>0</v>
      </c>
      <c r="I225" s="60">
        <f t="shared" si="132"/>
        <v>20.592839999999999</v>
      </c>
      <c r="J225" s="60">
        <v>0</v>
      </c>
      <c r="K225" s="59">
        <f t="shared" si="133"/>
        <v>17.160699999999999</v>
      </c>
      <c r="L225" s="61">
        <v>2022</v>
      </c>
      <c r="M225" s="59">
        <v>17.160699999999999</v>
      </c>
      <c r="N225" s="8" t="s">
        <v>125</v>
      </c>
      <c r="O225" s="68" t="s">
        <v>32</v>
      </c>
      <c r="P225" s="1">
        <v>5.76</v>
      </c>
      <c r="Q225" s="1" t="s">
        <v>32</v>
      </c>
      <c r="R225" s="1" t="s">
        <v>32</v>
      </c>
      <c r="S225" s="1" t="s">
        <v>32</v>
      </c>
      <c r="T225" s="1" t="s">
        <v>32</v>
      </c>
      <c r="U225" s="1" t="s">
        <v>32</v>
      </c>
      <c r="V225" s="1" t="s">
        <v>32</v>
      </c>
      <c r="W225" s="1" t="s">
        <v>32</v>
      </c>
      <c r="X225" s="1" t="s">
        <v>32</v>
      </c>
      <c r="Y225" s="1" t="s">
        <v>32</v>
      </c>
    </row>
    <row r="226" spans="1:25" ht="66" customHeight="1" x14ac:dyDescent="0.25">
      <c r="A226" s="56" t="s">
        <v>89</v>
      </c>
      <c r="B226" s="65" t="s">
        <v>451</v>
      </c>
      <c r="C226" s="58" t="s">
        <v>452</v>
      </c>
      <c r="D226" s="60">
        <f t="shared" si="130"/>
        <v>14.746883999999998</v>
      </c>
      <c r="E226" s="60" t="s">
        <v>663</v>
      </c>
      <c r="F226" s="60">
        <f t="shared" si="131"/>
        <v>14.746883999999998</v>
      </c>
      <c r="G226" s="60">
        <v>0</v>
      </c>
      <c r="H226" s="60">
        <v>0</v>
      </c>
      <c r="I226" s="60">
        <f t="shared" si="132"/>
        <v>14.746883999999998</v>
      </c>
      <c r="J226" s="60">
        <v>0</v>
      </c>
      <c r="K226" s="59">
        <f t="shared" si="133"/>
        <v>12.289069999999999</v>
      </c>
      <c r="L226" s="61">
        <v>2022</v>
      </c>
      <c r="M226" s="59">
        <v>12.289069999999999</v>
      </c>
      <c r="N226" s="8" t="s">
        <v>125</v>
      </c>
      <c r="O226" s="68" t="s">
        <v>32</v>
      </c>
      <c r="P226" s="1">
        <v>4.1100000000000003</v>
      </c>
      <c r="Q226" s="1" t="s">
        <v>32</v>
      </c>
      <c r="R226" s="1" t="s">
        <v>32</v>
      </c>
      <c r="S226" s="1" t="s">
        <v>32</v>
      </c>
      <c r="T226" s="1" t="s">
        <v>32</v>
      </c>
      <c r="U226" s="1" t="s">
        <v>32</v>
      </c>
      <c r="V226" s="1" t="s">
        <v>32</v>
      </c>
      <c r="W226" s="1" t="s">
        <v>32</v>
      </c>
      <c r="X226" s="1" t="s">
        <v>32</v>
      </c>
      <c r="Y226" s="1" t="s">
        <v>32</v>
      </c>
    </row>
    <row r="227" spans="1:25" ht="66" customHeight="1" x14ac:dyDescent="0.25">
      <c r="A227" s="56" t="s">
        <v>89</v>
      </c>
      <c r="B227" s="65" t="s">
        <v>453</v>
      </c>
      <c r="C227" s="58" t="s">
        <v>454</v>
      </c>
      <c r="D227" s="60">
        <f t="shared" si="130"/>
        <v>19.009944000000001</v>
      </c>
      <c r="E227" s="60" t="s">
        <v>663</v>
      </c>
      <c r="F227" s="60">
        <f t="shared" si="131"/>
        <v>19.009944000000001</v>
      </c>
      <c r="G227" s="60">
        <v>0</v>
      </c>
      <c r="H227" s="60">
        <v>0</v>
      </c>
      <c r="I227" s="60">
        <f t="shared" si="132"/>
        <v>19.009944000000001</v>
      </c>
      <c r="J227" s="60">
        <v>0</v>
      </c>
      <c r="K227" s="59">
        <f t="shared" si="133"/>
        <v>15.841620000000001</v>
      </c>
      <c r="L227" s="61">
        <v>2022</v>
      </c>
      <c r="M227" s="59">
        <v>15.841620000000001</v>
      </c>
      <c r="N227" s="8" t="s">
        <v>125</v>
      </c>
      <c r="O227" s="68" t="s">
        <v>32</v>
      </c>
      <c r="P227" s="1">
        <v>5.46</v>
      </c>
      <c r="Q227" s="1" t="s">
        <v>32</v>
      </c>
      <c r="R227" s="1" t="s">
        <v>32</v>
      </c>
      <c r="S227" s="1" t="s">
        <v>32</v>
      </c>
      <c r="T227" s="1" t="s">
        <v>32</v>
      </c>
      <c r="U227" s="1" t="s">
        <v>32</v>
      </c>
      <c r="V227" s="1" t="s">
        <v>32</v>
      </c>
      <c r="W227" s="1" t="s">
        <v>32</v>
      </c>
      <c r="X227" s="1" t="s">
        <v>32</v>
      </c>
      <c r="Y227" s="1" t="s">
        <v>32</v>
      </c>
    </row>
    <row r="228" spans="1:25" ht="66" customHeight="1" x14ac:dyDescent="0.25">
      <c r="A228" s="56" t="s">
        <v>89</v>
      </c>
      <c r="B228" s="65" t="s">
        <v>455</v>
      </c>
      <c r="C228" s="58" t="s">
        <v>456</v>
      </c>
      <c r="D228" s="60">
        <f t="shared" si="130"/>
        <v>25.981943999999995</v>
      </c>
      <c r="E228" s="60" t="s">
        <v>663</v>
      </c>
      <c r="F228" s="60">
        <f t="shared" si="131"/>
        <v>25.981943999999995</v>
      </c>
      <c r="G228" s="60">
        <v>0</v>
      </c>
      <c r="H228" s="60">
        <v>0</v>
      </c>
      <c r="I228" s="60">
        <f t="shared" si="132"/>
        <v>25.981943999999995</v>
      </c>
      <c r="J228" s="60">
        <v>0</v>
      </c>
      <c r="K228" s="59">
        <f t="shared" si="133"/>
        <v>21.651619999999998</v>
      </c>
      <c r="L228" s="61">
        <v>2022</v>
      </c>
      <c r="M228" s="59">
        <v>21.651619999999998</v>
      </c>
      <c r="N228" s="8" t="s">
        <v>125</v>
      </c>
      <c r="O228" s="68" t="s">
        <v>32</v>
      </c>
      <c r="P228" s="1">
        <v>7.31</v>
      </c>
      <c r="Q228" s="1" t="s">
        <v>32</v>
      </c>
      <c r="R228" s="1" t="s">
        <v>32</v>
      </c>
      <c r="S228" s="1" t="s">
        <v>32</v>
      </c>
      <c r="T228" s="1" t="s">
        <v>32</v>
      </c>
      <c r="U228" s="1" t="s">
        <v>32</v>
      </c>
      <c r="V228" s="1" t="s">
        <v>32</v>
      </c>
      <c r="W228" s="1" t="s">
        <v>32</v>
      </c>
      <c r="X228" s="1" t="s">
        <v>32</v>
      </c>
      <c r="Y228" s="1" t="s">
        <v>32</v>
      </c>
    </row>
    <row r="229" spans="1:25" ht="66" customHeight="1" x14ac:dyDescent="0.25">
      <c r="A229" s="56" t="s">
        <v>89</v>
      </c>
      <c r="B229" s="65" t="s">
        <v>667</v>
      </c>
      <c r="C229" s="58" t="s">
        <v>457</v>
      </c>
      <c r="D229" s="60">
        <f t="shared" si="130"/>
        <v>45.160032000000001</v>
      </c>
      <c r="E229" s="60" t="s">
        <v>663</v>
      </c>
      <c r="F229" s="60">
        <f t="shared" si="131"/>
        <v>45.160032000000001</v>
      </c>
      <c r="G229" s="60">
        <v>0</v>
      </c>
      <c r="H229" s="60">
        <v>0</v>
      </c>
      <c r="I229" s="60">
        <f t="shared" si="132"/>
        <v>45.160032000000001</v>
      </c>
      <c r="J229" s="60">
        <v>0</v>
      </c>
      <c r="K229" s="59">
        <f t="shared" si="133"/>
        <v>37.633360000000003</v>
      </c>
      <c r="L229" s="61">
        <v>2023</v>
      </c>
      <c r="M229" s="59">
        <v>37.633360000000003</v>
      </c>
      <c r="N229" s="8" t="s">
        <v>125</v>
      </c>
      <c r="O229" s="68" t="s">
        <v>32</v>
      </c>
      <c r="P229" s="1">
        <v>11.86</v>
      </c>
      <c r="Q229" s="1" t="s">
        <v>32</v>
      </c>
      <c r="R229" s="1" t="s">
        <v>32</v>
      </c>
      <c r="S229" s="1" t="s">
        <v>32</v>
      </c>
      <c r="T229" s="1" t="s">
        <v>32</v>
      </c>
      <c r="U229" s="1" t="s">
        <v>32</v>
      </c>
      <c r="V229" s="1" t="s">
        <v>32</v>
      </c>
      <c r="W229" s="1" t="s">
        <v>32</v>
      </c>
      <c r="X229" s="1" t="s">
        <v>32</v>
      </c>
      <c r="Y229" s="1" t="s">
        <v>32</v>
      </c>
    </row>
    <row r="230" spans="1:25" ht="66" customHeight="1" x14ac:dyDescent="0.25">
      <c r="A230" s="56" t="s">
        <v>89</v>
      </c>
      <c r="B230" s="65" t="s">
        <v>458</v>
      </c>
      <c r="C230" s="58" t="s">
        <v>459</v>
      </c>
      <c r="D230" s="60">
        <f t="shared" si="130"/>
        <v>11.008608000000001</v>
      </c>
      <c r="E230" s="60" t="s">
        <v>663</v>
      </c>
      <c r="F230" s="60">
        <f t="shared" si="131"/>
        <v>11.008608000000001</v>
      </c>
      <c r="G230" s="60">
        <v>0</v>
      </c>
      <c r="H230" s="60">
        <v>0</v>
      </c>
      <c r="I230" s="60">
        <f t="shared" si="132"/>
        <v>11.008608000000001</v>
      </c>
      <c r="J230" s="60">
        <v>0</v>
      </c>
      <c r="K230" s="59">
        <f t="shared" si="133"/>
        <v>9.1738400000000002</v>
      </c>
      <c r="L230" s="61">
        <v>2023</v>
      </c>
      <c r="M230" s="60">
        <v>9.1738400000000002</v>
      </c>
      <c r="N230" s="8" t="s">
        <v>125</v>
      </c>
      <c r="O230" s="1" t="s">
        <v>32</v>
      </c>
      <c r="P230" s="1">
        <v>3.1</v>
      </c>
      <c r="Q230" s="1" t="s">
        <v>32</v>
      </c>
      <c r="R230" s="1" t="s">
        <v>32</v>
      </c>
      <c r="S230" s="1" t="s">
        <v>32</v>
      </c>
      <c r="T230" s="1" t="s">
        <v>32</v>
      </c>
      <c r="U230" s="1" t="s">
        <v>32</v>
      </c>
      <c r="V230" s="1" t="s">
        <v>32</v>
      </c>
      <c r="W230" s="1" t="s">
        <v>32</v>
      </c>
      <c r="X230" s="1" t="s">
        <v>32</v>
      </c>
      <c r="Y230" s="1" t="s">
        <v>32</v>
      </c>
    </row>
    <row r="231" spans="1:25" ht="66" customHeight="1" x14ac:dyDescent="0.25">
      <c r="A231" s="56" t="s">
        <v>89</v>
      </c>
      <c r="B231" s="65" t="s">
        <v>460</v>
      </c>
      <c r="C231" s="58" t="s">
        <v>461</v>
      </c>
      <c r="D231" s="60">
        <f t="shared" si="130"/>
        <v>24.346296000000002</v>
      </c>
      <c r="E231" s="60" t="s">
        <v>663</v>
      </c>
      <c r="F231" s="60">
        <f t="shared" si="131"/>
        <v>24.346296000000002</v>
      </c>
      <c r="G231" s="60">
        <v>0</v>
      </c>
      <c r="H231" s="60">
        <v>0</v>
      </c>
      <c r="I231" s="60">
        <f t="shared" si="132"/>
        <v>24.346296000000002</v>
      </c>
      <c r="J231" s="60">
        <v>0</v>
      </c>
      <c r="K231" s="59">
        <f t="shared" si="133"/>
        <v>20.288580000000003</v>
      </c>
      <c r="L231" s="61">
        <v>2023</v>
      </c>
      <c r="M231" s="60">
        <v>20.288580000000003</v>
      </c>
      <c r="N231" s="8" t="s">
        <v>125</v>
      </c>
      <c r="O231" s="1" t="s">
        <v>32</v>
      </c>
      <c r="P231" s="1">
        <v>4.21</v>
      </c>
      <c r="Q231" s="1" t="s">
        <v>32</v>
      </c>
      <c r="R231" s="1" t="s">
        <v>32</v>
      </c>
      <c r="S231" s="1" t="s">
        <v>32</v>
      </c>
      <c r="T231" s="1" t="s">
        <v>32</v>
      </c>
      <c r="U231" s="1" t="s">
        <v>32</v>
      </c>
      <c r="V231" s="1" t="s">
        <v>32</v>
      </c>
      <c r="W231" s="1" t="s">
        <v>32</v>
      </c>
      <c r="X231" s="1" t="s">
        <v>32</v>
      </c>
      <c r="Y231" s="1" t="s">
        <v>32</v>
      </c>
    </row>
    <row r="232" spans="1:25" ht="66" customHeight="1" x14ac:dyDescent="0.25">
      <c r="A232" s="56" t="s">
        <v>89</v>
      </c>
      <c r="B232" s="65" t="s">
        <v>462</v>
      </c>
      <c r="C232" s="58" t="s">
        <v>463</v>
      </c>
      <c r="D232" s="60">
        <f t="shared" si="130"/>
        <v>14.231616000000001</v>
      </c>
      <c r="E232" s="60" t="s">
        <v>663</v>
      </c>
      <c r="F232" s="60">
        <f t="shared" si="131"/>
        <v>14.231616000000001</v>
      </c>
      <c r="G232" s="60">
        <v>0</v>
      </c>
      <c r="H232" s="60">
        <v>0</v>
      </c>
      <c r="I232" s="60">
        <f t="shared" si="132"/>
        <v>14.231616000000001</v>
      </c>
      <c r="J232" s="60">
        <v>0</v>
      </c>
      <c r="K232" s="59">
        <f t="shared" si="133"/>
        <v>11.859680000000001</v>
      </c>
      <c r="L232" s="61">
        <v>2023</v>
      </c>
      <c r="M232" s="60">
        <v>11.859680000000001</v>
      </c>
      <c r="N232" s="8" t="s">
        <v>125</v>
      </c>
      <c r="O232" s="1" t="s">
        <v>32</v>
      </c>
      <c r="P232" s="1">
        <v>3.9</v>
      </c>
      <c r="Q232" s="1" t="s">
        <v>32</v>
      </c>
      <c r="R232" s="1" t="s">
        <v>32</v>
      </c>
      <c r="S232" s="1" t="s">
        <v>32</v>
      </c>
      <c r="T232" s="1" t="s">
        <v>32</v>
      </c>
      <c r="U232" s="1" t="s">
        <v>32</v>
      </c>
      <c r="V232" s="1" t="s">
        <v>32</v>
      </c>
      <c r="W232" s="1" t="s">
        <v>32</v>
      </c>
      <c r="X232" s="1" t="s">
        <v>32</v>
      </c>
      <c r="Y232" s="1" t="s">
        <v>32</v>
      </c>
    </row>
    <row r="233" spans="1:25" ht="66" customHeight="1" x14ac:dyDescent="0.25">
      <c r="A233" s="56" t="s">
        <v>89</v>
      </c>
      <c r="B233" s="65" t="s">
        <v>464</v>
      </c>
      <c r="C233" s="58" t="s">
        <v>465</v>
      </c>
      <c r="D233" s="60">
        <f t="shared" si="130"/>
        <v>10.703111999999999</v>
      </c>
      <c r="E233" s="60" t="s">
        <v>663</v>
      </c>
      <c r="F233" s="60">
        <f t="shared" si="131"/>
        <v>10.703111999999999</v>
      </c>
      <c r="G233" s="60">
        <v>0</v>
      </c>
      <c r="H233" s="60">
        <v>0</v>
      </c>
      <c r="I233" s="60">
        <f t="shared" si="132"/>
        <v>10.703111999999999</v>
      </c>
      <c r="J233" s="60">
        <v>0</v>
      </c>
      <c r="K233" s="59">
        <f t="shared" si="133"/>
        <v>8.9192599999999995</v>
      </c>
      <c r="L233" s="61">
        <v>2024</v>
      </c>
      <c r="M233" s="60">
        <v>8.9192599999999995</v>
      </c>
      <c r="N233" s="8" t="s">
        <v>125</v>
      </c>
      <c r="O233" s="1" t="s">
        <v>32</v>
      </c>
      <c r="P233" s="1">
        <v>2.91</v>
      </c>
      <c r="Q233" s="1" t="s">
        <v>32</v>
      </c>
      <c r="R233" s="1" t="s">
        <v>32</v>
      </c>
      <c r="S233" s="1" t="s">
        <v>32</v>
      </c>
      <c r="T233" s="1" t="s">
        <v>32</v>
      </c>
      <c r="U233" s="1" t="s">
        <v>32</v>
      </c>
      <c r="V233" s="1" t="s">
        <v>32</v>
      </c>
      <c r="W233" s="1" t="s">
        <v>32</v>
      </c>
      <c r="X233" s="1" t="s">
        <v>32</v>
      </c>
      <c r="Y233" s="1" t="s">
        <v>32</v>
      </c>
    </row>
    <row r="234" spans="1:25" ht="66" customHeight="1" x14ac:dyDescent="0.25">
      <c r="A234" s="56" t="s">
        <v>89</v>
      </c>
      <c r="B234" s="65" t="s">
        <v>466</v>
      </c>
      <c r="C234" s="58" t="s">
        <v>467</v>
      </c>
      <c r="D234" s="60">
        <f t="shared" si="130"/>
        <v>4.2285839999999997</v>
      </c>
      <c r="E234" s="60" t="s">
        <v>663</v>
      </c>
      <c r="F234" s="60">
        <f t="shared" si="131"/>
        <v>4.2285839999999997</v>
      </c>
      <c r="G234" s="60">
        <v>0</v>
      </c>
      <c r="H234" s="60">
        <v>0</v>
      </c>
      <c r="I234" s="60">
        <f t="shared" si="132"/>
        <v>4.2285839999999997</v>
      </c>
      <c r="J234" s="60">
        <v>0</v>
      </c>
      <c r="K234" s="59">
        <f t="shared" si="133"/>
        <v>3.5238199999999997</v>
      </c>
      <c r="L234" s="61">
        <v>2024</v>
      </c>
      <c r="M234" s="60">
        <v>3.5238199999999997</v>
      </c>
      <c r="N234" s="8" t="s">
        <v>125</v>
      </c>
      <c r="O234" s="1" t="s">
        <v>32</v>
      </c>
      <c r="P234" s="1">
        <v>1.1599999999999999</v>
      </c>
      <c r="Q234" s="1" t="s">
        <v>32</v>
      </c>
      <c r="R234" s="1" t="s">
        <v>32</v>
      </c>
      <c r="S234" s="1" t="s">
        <v>32</v>
      </c>
      <c r="T234" s="1" t="s">
        <v>32</v>
      </c>
      <c r="U234" s="1" t="s">
        <v>32</v>
      </c>
      <c r="V234" s="1" t="s">
        <v>32</v>
      </c>
      <c r="W234" s="1" t="s">
        <v>32</v>
      </c>
      <c r="X234" s="1" t="s">
        <v>32</v>
      </c>
      <c r="Y234" s="1" t="s">
        <v>32</v>
      </c>
    </row>
    <row r="235" spans="1:25" ht="66" customHeight="1" x14ac:dyDescent="0.25">
      <c r="A235" s="56" t="s">
        <v>89</v>
      </c>
      <c r="B235" s="65" t="s">
        <v>468</v>
      </c>
      <c r="C235" s="58" t="s">
        <v>469</v>
      </c>
      <c r="D235" s="60">
        <f t="shared" si="130"/>
        <v>26.928767999999998</v>
      </c>
      <c r="E235" s="60" t="s">
        <v>663</v>
      </c>
      <c r="F235" s="60">
        <f t="shared" si="131"/>
        <v>26.928767999999998</v>
      </c>
      <c r="G235" s="60">
        <v>0</v>
      </c>
      <c r="H235" s="60">
        <v>0</v>
      </c>
      <c r="I235" s="60">
        <f t="shared" si="132"/>
        <v>26.928767999999998</v>
      </c>
      <c r="J235" s="60">
        <v>0</v>
      </c>
      <c r="K235" s="59">
        <f t="shared" si="133"/>
        <v>22.440639999999998</v>
      </c>
      <c r="L235" s="61">
        <v>2024</v>
      </c>
      <c r="M235" s="60">
        <v>22.440639999999998</v>
      </c>
      <c r="N235" s="8" t="s">
        <v>125</v>
      </c>
      <c r="O235" s="1" t="s">
        <v>32</v>
      </c>
      <c r="P235" s="1">
        <v>6.81</v>
      </c>
      <c r="Q235" s="1" t="s">
        <v>32</v>
      </c>
      <c r="R235" s="1" t="s">
        <v>32</v>
      </c>
      <c r="S235" s="1" t="s">
        <v>32</v>
      </c>
      <c r="T235" s="1" t="s">
        <v>32</v>
      </c>
      <c r="U235" s="1" t="s">
        <v>32</v>
      </c>
      <c r="V235" s="1" t="s">
        <v>32</v>
      </c>
      <c r="W235" s="1" t="s">
        <v>32</v>
      </c>
      <c r="X235" s="1" t="s">
        <v>32</v>
      </c>
      <c r="Y235" s="1" t="s">
        <v>32</v>
      </c>
    </row>
    <row r="236" spans="1:25" ht="66" customHeight="1" x14ac:dyDescent="0.25">
      <c r="A236" s="56" t="s">
        <v>89</v>
      </c>
      <c r="B236" s="65" t="s">
        <v>470</v>
      </c>
      <c r="C236" s="58" t="s">
        <v>471</v>
      </c>
      <c r="D236" s="60">
        <f t="shared" si="130"/>
        <v>20.882064</v>
      </c>
      <c r="E236" s="60" t="s">
        <v>663</v>
      </c>
      <c r="F236" s="60">
        <f t="shared" si="131"/>
        <v>20.882064</v>
      </c>
      <c r="G236" s="60">
        <v>0</v>
      </c>
      <c r="H236" s="60">
        <v>0</v>
      </c>
      <c r="I236" s="60">
        <f t="shared" si="132"/>
        <v>20.882064</v>
      </c>
      <c r="J236" s="60">
        <v>0</v>
      </c>
      <c r="K236" s="59">
        <f t="shared" si="133"/>
        <v>17.401720000000001</v>
      </c>
      <c r="L236" s="61">
        <v>2024</v>
      </c>
      <c r="M236" s="60">
        <v>17.401720000000001</v>
      </c>
      <c r="N236" s="8" t="s">
        <v>125</v>
      </c>
      <c r="O236" s="1" t="s">
        <v>32</v>
      </c>
      <c r="P236" s="1">
        <v>5.39</v>
      </c>
      <c r="Q236" s="1" t="s">
        <v>32</v>
      </c>
      <c r="R236" s="1" t="s">
        <v>32</v>
      </c>
      <c r="S236" s="1" t="s">
        <v>32</v>
      </c>
      <c r="T236" s="1" t="s">
        <v>32</v>
      </c>
      <c r="U236" s="1" t="s">
        <v>32</v>
      </c>
      <c r="V236" s="1" t="s">
        <v>32</v>
      </c>
      <c r="W236" s="1" t="s">
        <v>32</v>
      </c>
      <c r="X236" s="1" t="s">
        <v>32</v>
      </c>
      <c r="Y236" s="1" t="s">
        <v>32</v>
      </c>
    </row>
    <row r="237" spans="1:25" ht="66" customHeight="1" x14ac:dyDescent="0.25">
      <c r="A237" s="56" t="s">
        <v>89</v>
      </c>
      <c r="B237" s="65" t="s">
        <v>472</v>
      </c>
      <c r="C237" s="58" t="s">
        <v>473</v>
      </c>
      <c r="D237" s="60">
        <f t="shared" si="130"/>
        <v>13.618271999999999</v>
      </c>
      <c r="E237" s="60" t="s">
        <v>663</v>
      </c>
      <c r="F237" s="60">
        <f t="shared" si="131"/>
        <v>13.618271999999999</v>
      </c>
      <c r="G237" s="60">
        <v>0</v>
      </c>
      <c r="H237" s="60">
        <v>0</v>
      </c>
      <c r="I237" s="60">
        <f t="shared" si="132"/>
        <v>13.618271999999999</v>
      </c>
      <c r="J237" s="60">
        <v>0</v>
      </c>
      <c r="K237" s="59">
        <f t="shared" si="133"/>
        <v>11.348559999999999</v>
      </c>
      <c r="L237" s="61">
        <v>2024</v>
      </c>
      <c r="M237" s="60">
        <v>11.348559999999999</v>
      </c>
      <c r="N237" s="8" t="s">
        <v>125</v>
      </c>
      <c r="O237" s="1" t="s">
        <v>32</v>
      </c>
      <c r="P237" s="1">
        <v>3.56</v>
      </c>
      <c r="Q237" s="1" t="s">
        <v>32</v>
      </c>
      <c r="R237" s="1" t="s">
        <v>32</v>
      </c>
      <c r="S237" s="1" t="s">
        <v>32</v>
      </c>
      <c r="T237" s="1" t="s">
        <v>32</v>
      </c>
      <c r="U237" s="1" t="s">
        <v>32</v>
      </c>
      <c r="V237" s="1" t="s">
        <v>32</v>
      </c>
      <c r="W237" s="1" t="s">
        <v>32</v>
      </c>
      <c r="X237" s="1" t="s">
        <v>32</v>
      </c>
      <c r="Y237" s="1" t="s">
        <v>32</v>
      </c>
    </row>
    <row r="238" spans="1:25" ht="66" customHeight="1" x14ac:dyDescent="0.25">
      <c r="A238" s="56" t="s">
        <v>89</v>
      </c>
      <c r="B238" s="65" t="s">
        <v>474</v>
      </c>
      <c r="C238" s="58" t="s">
        <v>475</v>
      </c>
      <c r="D238" s="60">
        <f t="shared" si="130"/>
        <v>8.6267759999999996</v>
      </c>
      <c r="E238" s="60" t="s">
        <v>663</v>
      </c>
      <c r="F238" s="60">
        <f t="shared" si="131"/>
        <v>8.6267759999999996</v>
      </c>
      <c r="G238" s="60">
        <v>0</v>
      </c>
      <c r="H238" s="60">
        <v>0</v>
      </c>
      <c r="I238" s="60">
        <f t="shared" si="132"/>
        <v>8.6267759999999996</v>
      </c>
      <c r="J238" s="60">
        <v>0</v>
      </c>
      <c r="K238" s="59">
        <f t="shared" si="133"/>
        <v>7.1889799999999999</v>
      </c>
      <c r="L238" s="61">
        <v>2024</v>
      </c>
      <c r="M238" s="60">
        <v>7.1889799999999999</v>
      </c>
      <c r="N238" s="8" t="s">
        <v>125</v>
      </c>
      <c r="O238" s="1" t="s">
        <v>32</v>
      </c>
      <c r="P238" s="1">
        <v>2.37</v>
      </c>
      <c r="Q238" s="1" t="s">
        <v>32</v>
      </c>
      <c r="R238" s="1" t="s">
        <v>32</v>
      </c>
      <c r="S238" s="1" t="s">
        <v>32</v>
      </c>
      <c r="T238" s="1" t="s">
        <v>32</v>
      </c>
      <c r="U238" s="1" t="s">
        <v>32</v>
      </c>
      <c r="V238" s="1" t="s">
        <v>32</v>
      </c>
      <c r="W238" s="1" t="s">
        <v>32</v>
      </c>
      <c r="X238" s="1" t="s">
        <v>32</v>
      </c>
      <c r="Y238" s="1" t="s">
        <v>32</v>
      </c>
    </row>
    <row r="239" spans="1:25" ht="66" customHeight="1" x14ac:dyDescent="0.25">
      <c r="A239" s="56" t="s">
        <v>89</v>
      </c>
      <c r="B239" s="65" t="s">
        <v>476</v>
      </c>
      <c r="C239" s="58" t="s">
        <v>477</v>
      </c>
      <c r="D239" s="60">
        <f t="shared" si="130"/>
        <v>21.757511999999995</v>
      </c>
      <c r="E239" s="60" t="s">
        <v>663</v>
      </c>
      <c r="F239" s="60">
        <f t="shared" si="131"/>
        <v>21.757511999999995</v>
      </c>
      <c r="G239" s="60">
        <v>0</v>
      </c>
      <c r="H239" s="60">
        <v>0</v>
      </c>
      <c r="I239" s="60">
        <f t="shared" si="132"/>
        <v>21.757511999999995</v>
      </c>
      <c r="J239" s="60">
        <v>0</v>
      </c>
      <c r="K239" s="59">
        <f t="shared" si="133"/>
        <v>18.131259999999997</v>
      </c>
      <c r="L239" s="61">
        <v>2024</v>
      </c>
      <c r="M239" s="60">
        <v>18.131259999999997</v>
      </c>
      <c r="N239" s="8" t="s">
        <v>125</v>
      </c>
      <c r="O239" s="1" t="s">
        <v>32</v>
      </c>
      <c r="P239" s="1">
        <v>5.66</v>
      </c>
      <c r="Q239" s="1" t="s">
        <v>32</v>
      </c>
      <c r="R239" s="1" t="s">
        <v>32</v>
      </c>
      <c r="S239" s="1" t="s">
        <v>32</v>
      </c>
      <c r="T239" s="1" t="s">
        <v>32</v>
      </c>
      <c r="U239" s="1" t="s">
        <v>32</v>
      </c>
      <c r="V239" s="1" t="s">
        <v>32</v>
      </c>
      <c r="W239" s="1" t="s">
        <v>32</v>
      </c>
      <c r="X239" s="1" t="s">
        <v>32</v>
      </c>
      <c r="Y239" s="1" t="s">
        <v>32</v>
      </c>
    </row>
    <row r="240" spans="1:25" ht="66" customHeight="1" x14ac:dyDescent="0.25">
      <c r="A240" s="56" t="s">
        <v>89</v>
      </c>
      <c r="B240" s="65" t="s">
        <v>478</v>
      </c>
      <c r="C240" s="58" t="s">
        <v>479</v>
      </c>
      <c r="D240" s="60">
        <f t="shared" si="130"/>
        <v>6.4548599999999992</v>
      </c>
      <c r="E240" s="60" t="s">
        <v>663</v>
      </c>
      <c r="F240" s="60">
        <f t="shared" si="131"/>
        <v>6.4548599999999992</v>
      </c>
      <c r="G240" s="60">
        <v>0</v>
      </c>
      <c r="H240" s="60">
        <v>0</v>
      </c>
      <c r="I240" s="60">
        <f t="shared" si="132"/>
        <v>6.4548599999999992</v>
      </c>
      <c r="J240" s="60">
        <v>0</v>
      </c>
      <c r="K240" s="59">
        <f t="shared" si="133"/>
        <v>5.3790499999999994</v>
      </c>
      <c r="L240" s="61">
        <v>2024</v>
      </c>
      <c r="M240" s="60">
        <v>5.3790499999999994</v>
      </c>
      <c r="N240" s="8" t="s">
        <v>125</v>
      </c>
      <c r="O240" s="1" t="s">
        <v>32</v>
      </c>
      <c r="P240" s="1">
        <v>1.75</v>
      </c>
      <c r="Q240" s="1" t="s">
        <v>32</v>
      </c>
      <c r="R240" s="1" t="s">
        <v>32</v>
      </c>
      <c r="S240" s="1" t="s">
        <v>32</v>
      </c>
      <c r="T240" s="1" t="s">
        <v>32</v>
      </c>
      <c r="U240" s="1" t="s">
        <v>32</v>
      </c>
      <c r="V240" s="1" t="s">
        <v>32</v>
      </c>
      <c r="W240" s="1" t="s">
        <v>32</v>
      </c>
      <c r="X240" s="1" t="s">
        <v>32</v>
      </c>
      <c r="Y240" s="1" t="s">
        <v>32</v>
      </c>
    </row>
    <row r="241" spans="1:25" ht="66" customHeight="1" x14ac:dyDescent="0.25">
      <c r="A241" s="56" t="s">
        <v>89</v>
      </c>
      <c r="B241" s="65" t="s">
        <v>480</v>
      </c>
      <c r="C241" s="58" t="s">
        <v>481</v>
      </c>
      <c r="D241" s="60">
        <f t="shared" si="130"/>
        <v>2.1310920000000002</v>
      </c>
      <c r="E241" s="60" t="s">
        <v>663</v>
      </c>
      <c r="F241" s="60">
        <f t="shared" si="131"/>
        <v>2.1310920000000002</v>
      </c>
      <c r="G241" s="60">
        <v>0</v>
      </c>
      <c r="H241" s="60">
        <v>0</v>
      </c>
      <c r="I241" s="60">
        <f t="shared" si="132"/>
        <v>2.1310920000000002</v>
      </c>
      <c r="J241" s="60">
        <v>0</v>
      </c>
      <c r="K241" s="59">
        <f t="shared" si="133"/>
        <v>1.7759100000000001</v>
      </c>
      <c r="L241" s="61">
        <v>2020</v>
      </c>
      <c r="M241" s="60">
        <v>1.7759100000000001</v>
      </c>
      <c r="N241" s="8" t="s">
        <v>125</v>
      </c>
      <c r="O241" s="1" t="s">
        <v>32</v>
      </c>
      <c r="P241" s="1">
        <v>0.39</v>
      </c>
      <c r="Q241" s="1" t="s">
        <v>32</v>
      </c>
      <c r="R241" s="1" t="s">
        <v>32</v>
      </c>
      <c r="S241" s="1" t="s">
        <v>32</v>
      </c>
      <c r="T241" s="1" t="s">
        <v>32</v>
      </c>
      <c r="U241" s="1" t="s">
        <v>32</v>
      </c>
      <c r="V241" s="1" t="s">
        <v>32</v>
      </c>
      <c r="W241" s="1" t="s">
        <v>32</v>
      </c>
      <c r="X241" s="1" t="s">
        <v>32</v>
      </c>
      <c r="Y241" s="1" t="s">
        <v>32</v>
      </c>
    </row>
    <row r="242" spans="1:25" ht="66" customHeight="1" x14ac:dyDescent="0.25">
      <c r="A242" s="56" t="s">
        <v>89</v>
      </c>
      <c r="B242" s="65" t="s">
        <v>482</v>
      </c>
      <c r="C242" s="58" t="s">
        <v>483</v>
      </c>
      <c r="D242" s="60">
        <f t="shared" si="130"/>
        <v>4.863264</v>
      </c>
      <c r="E242" s="60" t="s">
        <v>663</v>
      </c>
      <c r="F242" s="60">
        <f t="shared" si="131"/>
        <v>4.863264</v>
      </c>
      <c r="G242" s="60">
        <v>0</v>
      </c>
      <c r="H242" s="60">
        <v>0</v>
      </c>
      <c r="I242" s="60">
        <f t="shared" si="132"/>
        <v>4.863264</v>
      </c>
      <c r="J242" s="60">
        <v>0</v>
      </c>
      <c r="K242" s="59">
        <f t="shared" si="133"/>
        <v>4.0527199999999999</v>
      </c>
      <c r="L242" s="61">
        <v>2020</v>
      </c>
      <c r="M242" s="60">
        <v>4.0527199999999999</v>
      </c>
      <c r="N242" s="8" t="s">
        <v>125</v>
      </c>
      <c r="O242" s="1" t="s">
        <v>32</v>
      </c>
      <c r="P242" s="1">
        <v>0.89</v>
      </c>
      <c r="Q242" s="1" t="s">
        <v>32</v>
      </c>
      <c r="R242" s="1" t="s">
        <v>32</v>
      </c>
      <c r="S242" s="1" t="s">
        <v>32</v>
      </c>
      <c r="T242" s="1" t="s">
        <v>32</v>
      </c>
      <c r="U242" s="1" t="s">
        <v>32</v>
      </c>
      <c r="V242" s="1" t="s">
        <v>32</v>
      </c>
      <c r="W242" s="1" t="s">
        <v>32</v>
      </c>
      <c r="X242" s="1" t="s">
        <v>32</v>
      </c>
      <c r="Y242" s="1" t="s">
        <v>32</v>
      </c>
    </row>
    <row r="243" spans="1:25" ht="66" customHeight="1" x14ac:dyDescent="0.25">
      <c r="A243" s="56" t="s">
        <v>89</v>
      </c>
      <c r="B243" s="65" t="s">
        <v>484</v>
      </c>
      <c r="C243" s="58" t="s">
        <v>485</v>
      </c>
      <c r="D243" s="60">
        <f t="shared" si="130"/>
        <v>1.3218960000000002</v>
      </c>
      <c r="E243" s="60" t="s">
        <v>663</v>
      </c>
      <c r="F243" s="60">
        <f t="shared" si="131"/>
        <v>1.3218960000000002</v>
      </c>
      <c r="G243" s="60">
        <v>0</v>
      </c>
      <c r="H243" s="60">
        <v>0</v>
      </c>
      <c r="I243" s="60">
        <f t="shared" si="132"/>
        <v>1.3218960000000002</v>
      </c>
      <c r="J243" s="60">
        <v>0</v>
      </c>
      <c r="K243" s="59">
        <f t="shared" si="133"/>
        <v>1.1015800000000002</v>
      </c>
      <c r="L243" s="61">
        <v>2020</v>
      </c>
      <c r="M243" s="60">
        <v>1.1015800000000002</v>
      </c>
      <c r="N243" s="8" t="s">
        <v>125</v>
      </c>
      <c r="O243" s="1" t="s">
        <v>32</v>
      </c>
      <c r="P243" s="1">
        <v>0.28999999999999998</v>
      </c>
      <c r="Q243" s="1" t="s">
        <v>32</v>
      </c>
      <c r="R243" s="1" t="s">
        <v>32</v>
      </c>
      <c r="S243" s="1" t="s">
        <v>32</v>
      </c>
      <c r="T243" s="1" t="s">
        <v>32</v>
      </c>
      <c r="U243" s="1" t="s">
        <v>32</v>
      </c>
      <c r="V243" s="1" t="s">
        <v>32</v>
      </c>
      <c r="W243" s="1" t="s">
        <v>32</v>
      </c>
      <c r="X243" s="1" t="s">
        <v>32</v>
      </c>
      <c r="Y243" s="1" t="s">
        <v>32</v>
      </c>
    </row>
    <row r="244" spans="1:25" ht="66" customHeight="1" x14ac:dyDescent="0.25">
      <c r="A244" s="56" t="s">
        <v>89</v>
      </c>
      <c r="B244" s="65" t="s">
        <v>486</v>
      </c>
      <c r="C244" s="58" t="s">
        <v>487</v>
      </c>
      <c r="D244" s="60">
        <f t="shared" si="130"/>
        <v>1.8688920000000002</v>
      </c>
      <c r="E244" s="60" t="s">
        <v>663</v>
      </c>
      <c r="F244" s="60">
        <f t="shared" si="131"/>
        <v>1.8688920000000002</v>
      </c>
      <c r="G244" s="60">
        <v>0</v>
      </c>
      <c r="H244" s="60">
        <v>0</v>
      </c>
      <c r="I244" s="60">
        <f t="shared" si="132"/>
        <v>1.8688920000000002</v>
      </c>
      <c r="J244" s="60">
        <v>0</v>
      </c>
      <c r="K244" s="59">
        <f t="shared" si="133"/>
        <v>1.5574100000000002</v>
      </c>
      <c r="L244" s="61">
        <v>2020</v>
      </c>
      <c r="M244" s="60">
        <v>1.5574100000000002</v>
      </c>
      <c r="N244" s="8" t="s">
        <v>125</v>
      </c>
      <c r="O244" s="1" t="s">
        <v>32</v>
      </c>
      <c r="P244" s="1">
        <v>0.41</v>
      </c>
      <c r="Q244" s="1" t="s">
        <v>32</v>
      </c>
      <c r="R244" s="1" t="s">
        <v>32</v>
      </c>
      <c r="S244" s="1" t="s">
        <v>32</v>
      </c>
      <c r="T244" s="1" t="s">
        <v>32</v>
      </c>
      <c r="U244" s="1" t="s">
        <v>32</v>
      </c>
      <c r="V244" s="1" t="s">
        <v>32</v>
      </c>
      <c r="W244" s="1" t="s">
        <v>32</v>
      </c>
      <c r="X244" s="1" t="s">
        <v>32</v>
      </c>
      <c r="Y244" s="1" t="s">
        <v>32</v>
      </c>
    </row>
    <row r="245" spans="1:25" ht="66" customHeight="1" x14ac:dyDescent="0.25">
      <c r="A245" s="56" t="s">
        <v>89</v>
      </c>
      <c r="B245" s="65" t="s">
        <v>488</v>
      </c>
      <c r="C245" s="58" t="s">
        <v>489</v>
      </c>
      <c r="D245" s="60">
        <f t="shared" si="130"/>
        <v>1.946556</v>
      </c>
      <c r="E245" s="60" t="s">
        <v>663</v>
      </c>
      <c r="F245" s="60">
        <f t="shared" si="131"/>
        <v>1.946556</v>
      </c>
      <c r="G245" s="60">
        <v>0</v>
      </c>
      <c r="H245" s="60">
        <v>0</v>
      </c>
      <c r="I245" s="60">
        <f t="shared" si="132"/>
        <v>1.946556</v>
      </c>
      <c r="J245" s="60">
        <v>0</v>
      </c>
      <c r="K245" s="59">
        <f t="shared" si="133"/>
        <v>1.6221300000000001</v>
      </c>
      <c r="L245" s="61">
        <v>2020</v>
      </c>
      <c r="M245" s="60">
        <v>1.6221300000000001</v>
      </c>
      <c r="N245" s="8" t="s">
        <v>125</v>
      </c>
      <c r="O245" s="1" t="s">
        <v>32</v>
      </c>
      <c r="P245" s="1">
        <v>0.44</v>
      </c>
      <c r="Q245" s="1" t="s">
        <v>32</v>
      </c>
      <c r="R245" s="1" t="s">
        <v>32</v>
      </c>
      <c r="S245" s="1" t="s">
        <v>32</v>
      </c>
      <c r="T245" s="1" t="s">
        <v>32</v>
      </c>
      <c r="U245" s="1" t="s">
        <v>32</v>
      </c>
      <c r="V245" s="1" t="s">
        <v>32</v>
      </c>
      <c r="W245" s="1" t="s">
        <v>32</v>
      </c>
      <c r="X245" s="1" t="s">
        <v>32</v>
      </c>
      <c r="Y245" s="1" t="s">
        <v>32</v>
      </c>
    </row>
    <row r="246" spans="1:25" ht="66" customHeight="1" x14ac:dyDescent="0.25">
      <c r="A246" s="56" t="s">
        <v>89</v>
      </c>
      <c r="B246" s="65" t="s">
        <v>490</v>
      </c>
      <c r="C246" s="58" t="s">
        <v>491</v>
      </c>
      <c r="D246" s="60">
        <f t="shared" si="130"/>
        <v>3.410412</v>
      </c>
      <c r="E246" s="60" t="s">
        <v>663</v>
      </c>
      <c r="F246" s="60">
        <f t="shared" si="131"/>
        <v>3.410412</v>
      </c>
      <c r="G246" s="60">
        <v>0</v>
      </c>
      <c r="H246" s="60">
        <v>0</v>
      </c>
      <c r="I246" s="60">
        <f t="shared" si="132"/>
        <v>3.410412</v>
      </c>
      <c r="J246" s="60">
        <v>0</v>
      </c>
      <c r="K246" s="59">
        <f t="shared" si="133"/>
        <v>2.8420100000000001</v>
      </c>
      <c r="L246" s="61">
        <v>2020</v>
      </c>
      <c r="M246" s="60">
        <v>2.8420100000000001</v>
      </c>
      <c r="N246" s="8" t="s">
        <v>125</v>
      </c>
      <c r="O246" s="1" t="s">
        <v>32</v>
      </c>
      <c r="P246" s="1">
        <v>0.65</v>
      </c>
      <c r="Q246" s="1" t="s">
        <v>32</v>
      </c>
      <c r="R246" s="1" t="s">
        <v>32</v>
      </c>
      <c r="S246" s="1" t="s">
        <v>32</v>
      </c>
      <c r="T246" s="1" t="s">
        <v>32</v>
      </c>
      <c r="U246" s="1" t="s">
        <v>32</v>
      </c>
      <c r="V246" s="1" t="s">
        <v>32</v>
      </c>
      <c r="W246" s="1" t="s">
        <v>32</v>
      </c>
      <c r="X246" s="1" t="s">
        <v>32</v>
      </c>
      <c r="Y246" s="1" t="s">
        <v>32</v>
      </c>
    </row>
    <row r="247" spans="1:25" ht="66" customHeight="1" x14ac:dyDescent="0.25">
      <c r="A247" s="56" t="s">
        <v>89</v>
      </c>
      <c r="B247" s="65" t="s">
        <v>492</v>
      </c>
      <c r="C247" s="58" t="s">
        <v>493</v>
      </c>
      <c r="D247" s="60">
        <f t="shared" si="130"/>
        <v>1.595388</v>
      </c>
      <c r="E247" s="60" t="s">
        <v>663</v>
      </c>
      <c r="F247" s="60">
        <f t="shared" si="131"/>
        <v>1.595388</v>
      </c>
      <c r="G247" s="60">
        <v>0</v>
      </c>
      <c r="H247" s="60">
        <v>0</v>
      </c>
      <c r="I247" s="60">
        <f t="shared" si="132"/>
        <v>1.595388</v>
      </c>
      <c r="J247" s="60">
        <v>0</v>
      </c>
      <c r="K247" s="59">
        <f t="shared" si="133"/>
        <v>1.3294900000000001</v>
      </c>
      <c r="L247" s="61">
        <v>2020</v>
      </c>
      <c r="M247" s="60">
        <v>1.3294900000000001</v>
      </c>
      <c r="N247" s="8" t="s">
        <v>125</v>
      </c>
      <c r="O247" s="1" t="s">
        <v>32</v>
      </c>
      <c r="P247" s="1">
        <v>0.35</v>
      </c>
      <c r="Q247" s="1" t="s">
        <v>32</v>
      </c>
      <c r="R247" s="1" t="s">
        <v>32</v>
      </c>
      <c r="S247" s="1" t="s">
        <v>32</v>
      </c>
      <c r="T247" s="1" t="s">
        <v>32</v>
      </c>
      <c r="U247" s="1" t="s">
        <v>32</v>
      </c>
      <c r="V247" s="1" t="s">
        <v>32</v>
      </c>
      <c r="W247" s="1" t="s">
        <v>32</v>
      </c>
      <c r="X247" s="1" t="s">
        <v>32</v>
      </c>
      <c r="Y247" s="1" t="s">
        <v>32</v>
      </c>
    </row>
    <row r="248" spans="1:25" ht="66" customHeight="1" x14ac:dyDescent="0.25">
      <c r="A248" s="56" t="s">
        <v>89</v>
      </c>
      <c r="B248" s="65" t="s">
        <v>494</v>
      </c>
      <c r="C248" s="58" t="s">
        <v>495</v>
      </c>
      <c r="D248" s="60">
        <f t="shared" si="130"/>
        <v>41.371608000000002</v>
      </c>
      <c r="E248" s="60" t="s">
        <v>663</v>
      </c>
      <c r="F248" s="60">
        <f t="shared" si="131"/>
        <v>41.371608000000002</v>
      </c>
      <c r="G248" s="60">
        <v>0</v>
      </c>
      <c r="H248" s="60">
        <v>0</v>
      </c>
      <c r="I248" s="60">
        <f t="shared" si="132"/>
        <v>41.371608000000002</v>
      </c>
      <c r="J248" s="60">
        <v>0</v>
      </c>
      <c r="K248" s="59">
        <f t="shared" si="133"/>
        <v>34.47634</v>
      </c>
      <c r="L248" s="61">
        <v>2021</v>
      </c>
      <c r="M248" s="60">
        <v>34.47634</v>
      </c>
      <c r="N248" s="8" t="s">
        <v>125</v>
      </c>
      <c r="O248" s="1" t="s">
        <v>32</v>
      </c>
      <c r="P248" s="1">
        <v>7.28</v>
      </c>
      <c r="Q248" s="1" t="s">
        <v>32</v>
      </c>
      <c r="R248" s="1" t="s">
        <v>32</v>
      </c>
      <c r="S248" s="1" t="s">
        <v>32</v>
      </c>
      <c r="T248" s="1" t="s">
        <v>32</v>
      </c>
      <c r="U248" s="1" t="s">
        <v>32</v>
      </c>
      <c r="V248" s="1" t="s">
        <v>32</v>
      </c>
      <c r="W248" s="1" t="s">
        <v>32</v>
      </c>
      <c r="X248" s="1" t="s">
        <v>32</v>
      </c>
      <c r="Y248" s="1" t="s">
        <v>32</v>
      </c>
    </row>
    <row r="249" spans="1:25" ht="66" customHeight="1" x14ac:dyDescent="0.25">
      <c r="A249" s="56" t="s">
        <v>89</v>
      </c>
      <c r="B249" s="65" t="s">
        <v>496</v>
      </c>
      <c r="C249" s="58" t="s">
        <v>497</v>
      </c>
      <c r="D249" s="60">
        <f t="shared" si="130"/>
        <v>3.0402719999999999</v>
      </c>
      <c r="E249" s="60" t="s">
        <v>663</v>
      </c>
      <c r="F249" s="60">
        <f t="shared" si="131"/>
        <v>3.0402719999999999</v>
      </c>
      <c r="G249" s="60">
        <v>0</v>
      </c>
      <c r="H249" s="60">
        <v>0</v>
      </c>
      <c r="I249" s="60">
        <f t="shared" si="132"/>
        <v>3.0402719999999999</v>
      </c>
      <c r="J249" s="60">
        <v>0</v>
      </c>
      <c r="K249" s="59">
        <f t="shared" si="133"/>
        <v>2.53356</v>
      </c>
      <c r="L249" s="61">
        <v>2021</v>
      </c>
      <c r="M249" s="60">
        <v>2.53356</v>
      </c>
      <c r="N249" s="8" t="s">
        <v>125</v>
      </c>
      <c r="O249" s="1" t="s">
        <v>32</v>
      </c>
      <c r="P249" s="1">
        <v>0.54</v>
      </c>
      <c r="Q249" s="1" t="s">
        <v>32</v>
      </c>
      <c r="R249" s="1" t="s">
        <v>32</v>
      </c>
      <c r="S249" s="1" t="s">
        <v>32</v>
      </c>
      <c r="T249" s="1" t="s">
        <v>32</v>
      </c>
      <c r="U249" s="1" t="s">
        <v>32</v>
      </c>
      <c r="V249" s="1" t="s">
        <v>32</v>
      </c>
      <c r="W249" s="1" t="s">
        <v>32</v>
      </c>
      <c r="X249" s="1" t="s">
        <v>32</v>
      </c>
      <c r="Y249" s="1" t="s">
        <v>32</v>
      </c>
    </row>
    <row r="250" spans="1:25" ht="66" customHeight="1" x14ac:dyDescent="0.25">
      <c r="A250" s="56" t="s">
        <v>89</v>
      </c>
      <c r="B250" s="65" t="s">
        <v>498</v>
      </c>
      <c r="C250" s="58" t="s">
        <v>499</v>
      </c>
      <c r="D250" s="60">
        <f t="shared" si="130"/>
        <v>1.8206927999999998</v>
      </c>
      <c r="E250" s="60" t="s">
        <v>663</v>
      </c>
      <c r="F250" s="60">
        <f t="shared" si="131"/>
        <v>1.8206927999999998</v>
      </c>
      <c r="G250" s="60">
        <v>0</v>
      </c>
      <c r="H250" s="60">
        <v>0</v>
      </c>
      <c r="I250" s="60">
        <f t="shared" si="132"/>
        <v>1.8206927999999998</v>
      </c>
      <c r="J250" s="60">
        <v>0</v>
      </c>
      <c r="K250" s="59">
        <f t="shared" si="133"/>
        <v>1.5172439999999998</v>
      </c>
      <c r="L250" s="61">
        <v>2021</v>
      </c>
      <c r="M250" s="60">
        <v>1.5172439999999998</v>
      </c>
      <c r="N250" s="8" t="s">
        <v>125</v>
      </c>
      <c r="O250" s="1" t="s">
        <v>32</v>
      </c>
      <c r="P250" s="1">
        <v>0.33</v>
      </c>
      <c r="Q250" s="1" t="s">
        <v>32</v>
      </c>
      <c r="R250" s="1" t="s">
        <v>32</v>
      </c>
      <c r="S250" s="1" t="s">
        <v>32</v>
      </c>
      <c r="T250" s="1" t="s">
        <v>32</v>
      </c>
      <c r="U250" s="1" t="s">
        <v>32</v>
      </c>
      <c r="V250" s="1" t="s">
        <v>32</v>
      </c>
      <c r="W250" s="1" t="s">
        <v>32</v>
      </c>
      <c r="X250" s="1" t="s">
        <v>32</v>
      </c>
      <c r="Y250" s="1" t="s">
        <v>32</v>
      </c>
    </row>
    <row r="251" spans="1:25" ht="66" customHeight="1" x14ac:dyDescent="0.25">
      <c r="A251" s="56" t="s">
        <v>89</v>
      </c>
      <c r="B251" s="65" t="s">
        <v>500</v>
      </c>
      <c r="C251" s="58" t="s">
        <v>501</v>
      </c>
      <c r="D251" s="60">
        <f t="shared" si="130"/>
        <v>23.522040000000001</v>
      </c>
      <c r="E251" s="60" t="s">
        <v>663</v>
      </c>
      <c r="F251" s="60">
        <f t="shared" si="131"/>
        <v>23.522040000000001</v>
      </c>
      <c r="G251" s="60">
        <v>0</v>
      </c>
      <c r="H251" s="60">
        <v>0</v>
      </c>
      <c r="I251" s="60">
        <f t="shared" si="132"/>
        <v>23.522040000000001</v>
      </c>
      <c r="J251" s="60">
        <v>0</v>
      </c>
      <c r="K251" s="59">
        <f t="shared" si="133"/>
        <v>19.601700000000001</v>
      </c>
      <c r="L251" s="61">
        <v>2022</v>
      </c>
      <c r="M251" s="60">
        <v>19.601700000000001</v>
      </c>
      <c r="N251" s="8" t="s">
        <v>125</v>
      </c>
      <c r="O251" s="1" t="s">
        <v>32</v>
      </c>
      <c r="P251" s="1">
        <v>3.72</v>
      </c>
      <c r="Q251" s="1" t="s">
        <v>32</v>
      </c>
      <c r="R251" s="1" t="s">
        <v>32</v>
      </c>
      <c r="S251" s="1" t="s">
        <v>32</v>
      </c>
      <c r="T251" s="1" t="s">
        <v>32</v>
      </c>
      <c r="U251" s="1" t="s">
        <v>32</v>
      </c>
      <c r="V251" s="1" t="s">
        <v>32</v>
      </c>
      <c r="W251" s="1" t="s">
        <v>32</v>
      </c>
      <c r="X251" s="1" t="s">
        <v>32</v>
      </c>
      <c r="Y251" s="1" t="s">
        <v>32</v>
      </c>
    </row>
    <row r="252" spans="1:25" ht="66" customHeight="1" x14ac:dyDescent="0.25">
      <c r="A252" s="56" t="s">
        <v>89</v>
      </c>
      <c r="B252" s="65" t="s">
        <v>502</v>
      </c>
      <c r="C252" s="58" t="s">
        <v>503</v>
      </c>
      <c r="D252" s="60">
        <f t="shared" si="130"/>
        <v>7.6774319999999996</v>
      </c>
      <c r="E252" s="60" t="s">
        <v>663</v>
      </c>
      <c r="F252" s="60">
        <f t="shared" si="131"/>
        <v>7.6774319999999996</v>
      </c>
      <c r="G252" s="60">
        <v>0</v>
      </c>
      <c r="H252" s="60">
        <v>0</v>
      </c>
      <c r="I252" s="60">
        <f t="shared" si="132"/>
        <v>7.6774319999999996</v>
      </c>
      <c r="J252" s="60">
        <v>0</v>
      </c>
      <c r="K252" s="59">
        <f t="shared" si="133"/>
        <v>6.3978599999999997</v>
      </c>
      <c r="L252" s="61">
        <v>2022</v>
      </c>
      <c r="M252" s="60">
        <v>6.3978599999999997</v>
      </c>
      <c r="N252" s="8" t="s">
        <v>125</v>
      </c>
      <c r="O252" s="1" t="s">
        <v>32</v>
      </c>
      <c r="P252" s="1">
        <v>1.51</v>
      </c>
      <c r="Q252" s="1" t="s">
        <v>32</v>
      </c>
      <c r="R252" s="1" t="s">
        <v>32</v>
      </c>
      <c r="S252" s="1" t="s">
        <v>32</v>
      </c>
      <c r="T252" s="1" t="s">
        <v>32</v>
      </c>
      <c r="U252" s="1" t="s">
        <v>32</v>
      </c>
      <c r="V252" s="1" t="s">
        <v>32</v>
      </c>
      <c r="W252" s="1" t="s">
        <v>32</v>
      </c>
      <c r="X252" s="1" t="s">
        <v>32</v>
      </c>
      <c r="Y252" s="1" t="s">
        <v>32</v>
      </c>
    </row>
    <row r="253" spans="1:25" ht="66" customHeight="1" x14ac:dyDescent="0.25">
      <c r="A253" s="56" t="s">
        <v>89</v>
      </c>
      <c r="B253" s="65" t="s">
        <v>504</v>
      </c>
      <c r="C253" s="58" t="s">
        <v>505</v>
      </c>
      <c r="D253" s="60">
        <f t="shared" si="130"/>
        <v>0.50815200000000005</v>
      </c>
      <c r="E253" s="60" t="s">
        <v>663</v>
      </c>
      <c r="F253" s="60">
        <f t="shared" si="131"/>
        <v>0.50815200000000005</v>
      </c>
      <c r="G253" s="60">
        <v>0</v>
      </c>
      <c r="H253" s="60">
        <v>0</v>
      </c>
      <c r="I253" s="60">
        <f t="shared" si="132"/>
        <v>0.50815200000000005</v>
      </c>
      <c r="J253" s="60">
        <v>0</v>
      </c>
      <c r="K253" s="59">
        <f t="shared" si="133"/>
        <v>0.42346000000000006</v>
      </c>
      <c r="L253" s="61">
        <v>2022</v>
      </c>
      <c r="M253" s="60">
        <v>0.42346000000000006</v>
      </c>
      <c r="N253" s="8" t="s">
        <v>125</v>
      </c>
      <c r="O253" s="1" t="s">
        <v>32</v>
      </c>
      <c r="P253" s="1">
        <v>0.1</v>
      </c>
      <c r="Q253" s="1" t="s">
        <v>32</v>
      </c>
      <c r="R253" s="1" t="s">
        <v>32</v>
      </c>
      <c r="S253" s="1" t="s">
        <v>32</v>
      </c>
      <c r="T253" s="1" t="s">
        <v>32</v>
      </c>
      <c r="U253" s="1" t="s">
        <v>32</v>
      </c>
      <c r="V253" s="1" t="s">
        <v>32</v>
      </c>
      <c r="W253" s="1" t="s">
        <v>32</v>
      </c>
      <c r="X253" s="1" t="s">
        <v>32</v>
      </c>
      <c r="Y253" s="1" t="s">
        <v>32</v>
      </c>
    </row>
    <row r="254" spans="1:25" ht="66" customHeight="1" x14ac:dyDescent="0.25">
      <c r="A254" s="56" t="s">
        <v>89</v>
      </c>
      <c r="B254" s="65" t="s">
        <v>506</v>
      </c>
      <c r="C254" s="58" t="s">
        <v>507</v>
      </c>
      <c r="D254" s="60">
        <f t="shared" si="130"/>
        <v>2.7389639999999997</v>
      </c>
      <c r="E254" s="60" t="s">
        <v>663</v>
      </c>
      <c r="F254" s="60">
        <f t="shared" si="131"/>
        <v>2.7389639999999997</v>
      </c>
      <c r="G254" s="60">
        <v>0</v>
      </c>
      <c r="H254" s="60">
        <v>0</v>
      </c>
      <c r="I254" s="60">
        <f t="shared" si="132"/>
        <v>2.7389639999999997</v>
      </c>
      <c r="J254" s="60">
        <v>0</v>
      </c>
      <c r="K254" s="59">
        <f t="shared" si="133"/>
        <v>2.28247</v>
      </c>
      <c r="L254" s="61">
        <v>2022</v>
      </c>
      <c r="M254" s="60">
        <v>2.28247</v>
      </c>
      <c r="N254" s="8" t="s">
        <v>125</v>
      </c>
      <c r="O254" s="1" t="s">
        <v>32</v>
      </c>
      <c r="P254" s="1">
        <v>0.54</v>
      </c>
      <c r="Q254" s="1" t="s">
        <v>32</v>
      </c>
      <c r="R254" s="1" t="s">
        <v>32</v>
      </c>
      <c r="S254" s="1" t="s">
        <v>32</v>
      </c>
      <c r="T254" s="1" t="s">
        <v>32</v>
      </c>
      <c r="U254" s="1" t="s">
        <v>32</v>
      </c>
      <c r="V254" s="1" t="s">
        <v>32</v>
      </c>
      <c r="W254" s="1" t="s">
        <v>32</v>
      </c>
      <c r="X254" s="1" t="s">
        <v>32</v>
      </c>
      <c r="Y254" s="1" t="s">
        <v>32</v>
      </c>
    </row>
    <row r="255" spans="1:25" ht="66" customHeight="1" x14ac:dyDescent="0.25">
      <c r="A255" s="56" t="s">
        <v>89</v>
      </c>
      <c r="B255" s="65" t="s">
        <v>508</v>
      </c>
      <c r="C255" s="58" t="s">
        <v>509</v>
      </c>
      <c r="D255" s="60">
        <f t="shared" si="130"/>
        <v>2.9118839999999997</v>
      </c>
      <c r="E255" s="60" t="s">
        <v>663</v>
      </c>
      <c r="F255" s="60">
        <f t="shared" si="131"/>
        <v>2.9118839999999997</v>
      </c>
      <c r="G255" s="60">
        <v>0</v>
      </c>
      <c r="H255" s="60">
        <v>0</v>
      </c>
      <c r="I255" s="60">
        <f t="shared" si="132"/>
        <v>2.9118839999999997</v>
      </c>
      <c r="J255" s="60">
        <v>0</v>
      </c>
      <c r="K255" s="59">
        <f t="shared" si="133"/>
        <v>2.4265699999999999</v>
      </c>
      <c r="L255" s="61">
        <v>2022</v>
      </c>
      <c r="M255" s="60">
        <v>2.4265699999999999</v>
      </c>
      <c r="N255" s="8" t="s">
        <v>125</v>
      </c>
      <c r="O255" s="1" t="s">
        <v>32</v>
      </c>
      <c r="P255" s="1">
        <v>0.57999999999999996</v>
      </c>
      <c r="Q255" s="1" t="s">
        <v>32</v>
      </c>
      <c r="R255" s="1" t="s">
        <v>32</v>
      </c>
      <c r="S255" s="1" t="s">
        <v>32</v>
      </c>
      <c r="T255" s="1" t="s">
        <v>32</v>
      </c>
      <c r="U255" s="1" t="s">
        <v>32</v>
      </c>
      <c r="V255" s="1" t="s">
        <v>32</v>
      </c>
      <c r="W255" s="1" t="s">
        <v>32</v>
      </c>
      <c r="X255" s="1" t="s">
        <v>32</v>
      </c>
      <c r="Y255" s="1" t="s">
        <v>32</v>
      </c>
    </row>
    <row r="256" spans="1:25" ht="66" customHeight="1" x14ac:dyDescent="0.25">
      <c r="A256" s="56" t="s">
        <v>89</v>
      </c>
      <c r="B256" s="65" t="s">
        <v>510</v>
      </c>
      <c r="C256" s="58" t="s">
        <v>511</v>
      </c>
      <c r="D256" s="60">
        <f t="shared" si="130"/>
        <v>40.048296000000001</v>
      </c>
      <c r="E256" s="60" t="s">
        <v>663</v>
      </c>
      <c r="F256" s="60">
        <f t="shared" si="131"/>
        <v>40.048296000000001</v>
      </c>
      <c r="G256" s="60">
        <v>0</v>
      </c>
      <c r="H256" s="60">
        <v>0</v>
      </c>
      <c r="I256" s="60">
        <f t="shared" si="132"/>
        <v>40.048296000000001</v>
      </c>
      <c r="J256" s="60">
        <v>0</v>
      </c>
      <c r="K256" s="59">
        <f t="shared" si="133"/>
        <v>33.373580000000004</v>
      </c>
      <c r="L256" s="61">
        <v>2023</v>
      </c>
      <c r="M256" s="60">
        <v>33.373580000000004</v>
      </c>
      <c r="N256" s="8" t="s">
        <v>125</v>
      </c>
      <c r="O256" s="1" t="s">
        <v>32</v>
      </c>
      <c r="P256" s="1">
        <v>6.0880000000000001</v>
      </c>
      <c r="Q256" s="1" t="s">
        <v>32</v>
      </c>
      <c r="R256" s="1" t="s">
        <v>32</v>
      </c>
      <c r="S256" s="1" t="s">
        <v>32</v>
      </c>
      <c r="T256" s="1" t="s">
        <v>32</v>
      </c>
      <c r="U256" s="1" t="s">
        <v>32</v>
      </c>
      <c r="V256" s="1" t="s">
        <v>32</v>
      </c>
      <c r="W256" s="1" t="s">
        <v>32</v>
      </c>
      <c r="X256" s="1" t="s">
        <v>32</v>
      </c>
      <c r="Y256" s="1" t="s">
        <v>32</v>
      </c>
    </row>
    <row r="257" spans="1:25" ht="66" customHeight="1" x14ac:dyDescent="0.25">
      <c r="A257" s="56" t="s">
        <v>89</v>
      </c>
      <c r="B257" s="65" t="s">
        <v>512</v>
      </c>
      <c r="C257" s="58" t="s">
        <v>513</v>
      </c>
      <c r="D257" s="60">
        <f t="shared" si="130"/>
        <v>5.5872288000000001</v>
      </c>
      <c r="E257" s="60" t="s">
        <v>663</v>
      </c>
      <c r="F257" s="60">
        <f t="shared" si="131"/>
        <v>5.5872288000000001</v>
      </c>
      <c r="G257" s="60">
        <v>0</v>
      </c>
      <c r="H257" s="60">
        <v>0</v>
      </c>
      <c r="I257" s="60">
        <f t="shared" si="132"/>
        <v>5.5872288000000001</v>
      </c>
      <c r="J257" s="60">
        <v>0</v>
      </c>
      <c r="K257" s="59">
        <f t="shared" si="133"/>
        <v>4.6560240000000004</v>
      </c>
      <c r="L257" s="61">
        <v>2024</v>
      </c>
      <c r="M257" s="60">
        <v>4.6560240000000004</v>
      </c>
      <c r="N257" s="8" t="s">
        <v>125</v>
      </c>
      <c r="O257" s="1" t="s">
        <v>32</v>
      </c>
      <c r="P257" s="1">
        <v>0.9</v>
      </c>
      <c r="Q257" s="1" t="s">
        <v>32</v>
      </c>
      <c r="R257" s="1" t="s">
        <v>32</v>
      </c>
      <c r="S257" s="1" t="s">
        <v>32</v>
      </c>
      <c r="T257" s="1" t="s">
        <v>32</v>
      </c>
      <c r="U257" s="1" t="s">
        <v>32</v>
      </c>
      <c r="V257" s="1" t="s">
        <v>32</v>
      </c>
      <c r="W257" s="1" t="s">
        <v>32</v>
      </c>
      <c r="X257" s="1" t="s">
        <v>32</v>
      </c>
      <c r="Y257" s="1" t="s">
        <v>32</v>
      </c>
    </row>
    <row r="258" spans="1:25" ht="66" customHeight="1" x14ac:dyDescent="0.25">
      <c r="A258" s="56" t="s">
        <v>89</v>
      </c>
      <c r="B258" s="65" t="s">
        <v>514</v>
      </c>
      <c r="C258" s="58" t="s">
        <v>515</v>
      </c>
      <c r="D258" s="60">
        <f t="shared" si="130"/>
        <v>1.1567999999999998</v>
      </c>
      <c r="E258" s="60" t="s">
        <v>663</v>
      </c>
      <c r="F258" s="60">
        <f t="shared" si="131"/>
        <v>1.1567999999999998</v>
      </c>
      <c r="G258" s="60">
        <v>0</v>
      </c>
      <c r="H258" s="60">
        <v>0</v>
      </c>
      <c r="I258" s="60">
        <f t="shared" si="132"/>
        <v>1.1567999999999998</v>
      </c>
      <c r="J258" s="60">
        <v>0</v>
      </c>
      <c r="K258" s="59">
        <f t="shared" si="133"/>
        <v>0.96399999999999997</v>
      </c>
      <c r="L258" s="61">
        <v>2024</v>
      </c>
      <c r="M258" s="60">
        <v>0.96399999999999997</v>
      </c>
      <c r="N258" s="8" t="s">
        <v>125</v>
      </c>
      <c r="O258" s="1" t="s">
        <v>32</v>
      </c>
      <c r="P258" s="1">
        <v>0.18</v>
      </c>
      <c r="Q258" s="1" t="s">
        <v>32</v>
      </c>
      <c r="R258" s="1" t="s">
        <v>32</v>
      </c>
      <c r="S258" s="1" t="s">
        <v>32</v>
      </c>
      <c r="T258" s="1" t="s">
        <v>32</v>
      </c>
      <c r="U258" s="1" t="s">
        <v>32</v>
      </c>
      <c r="V258" s="1" t="s">
        <v>32</v>
      </c>
      <c r="W258" s="1" t="s">
        <v>32</v>
      </c>
      <c r="X258" s="1" t="s">
        <v>32</v>
      </c>
      <c r="Y258" s="1" t="s">
        <v>32</v>
      </c>
    </row>
    <row r="259" spans="1:25" ht="66" customHeight="1" x14ac:dyDescent="0.25">
      <c r="A259" s="56" t="s">
        <v>89</v>
      </c>
      <c r="B259" s="65" t="s">
        <v>516</v>
      </c>
      <c r="C259" s="58" t="s">
        <v>517</v>
      </c>
      <c r="D259" s="60">
        <f t="shared" si="130"/>
        <v>23.047824000000002</v>
      </c>
      <c r="E259" s="60" t="s">
        <v>663</v>
      </c>
      <c r="F259" s="60">
        <f t="shared" si="131"/>
        <v>23.047824000000002</v>
      </c>
      <c r="G259" s="60">
        <v>0</v>
      </c>
      <c r="H259" s="60">
        <v>0</v>
      </c>
      <c r="I259" s="60">
        <f t="shared" si="132"/>
        <v>23.047824000000002</v>
      </c>
      <c r="J259" s="60">
        <v>0</v>
      </c>
      <c r="K259" s="59">
        <f t="shared" si="133"/>
        <v>19.206520000000001</v>
      </c>
      <c r="L259" s="61">
        <v>2024</v>
      </c>
      <c r="M259" s="60">
        <v>19.206520000000001</v>
      </c>
      <c r="N259" s="8" t="s">
        <v>125</v>
      </c>
      <c r="O259" s="1" t="s">
        <v>32</v>
      </c>
      <c r="P259" s="1">
        <v>3.37</v>
      </c>
      <c r="Q259" s="1" t="s">
        <v>32</v>
      </c>
      <c r="R259" s="1" t="s">
        <v>32</v>
      </c>
      <c r="S259" s="1" t="s">
        <v>32</v>
      </c>
      <c r="T259" s="1" t="s">
        <v>32</v>
      </c>
      <c r="U259" s="1" t="s">
        <v>32</v>
      </c>
      <c r="V259" s="1" t="s">
        <v>32</v>
      </c>
      <c r="W259" s="1" t="s">
        <v>32</v>
      </c>
      <c r="X259" s="1" t="s">
        <v>32</v>
      </c>
      <c r="Y259" s="1" t="s">
        <v>32</v>
      </c>
    </row>
    <row r="260" spans="1:25" ht="66" customHeight="1" x14ac:dyDescent="0.25">
      <c r="A260" s="56" t="s">
        <v>89</v>
      </c>
      <c r="B260" s="65" t="s">
        <v>518</v>
      </c>
      <c r="C260" s="58" t="s">
        <v>519</v>
      </c>
      <c r="D260" s="60">
        <f t="shared" si="130"/>
        <v>23.047824000000002</v>
      </c>
      <c r="E260" s="60" t="s">
        <v>663</v>
      </c>
      <c r="F260" s="60">
        <f>I260</f>
        <v>23.047824000000002</v>
      </c>
      <c r="G260" s="60">
        <v>0</v>
      </c>
      <c r="H260" s="60">
        <v>0</v>
      </c>
      <c r="I260" s="60">
        <f t="shared" si="132"/>
        <v>23.047824000000002</v>
      </c>
      <c r="J260" s="60">
        <v>0</v>
      </c>
      <c r="K260" s="59">
        <f t="shared" si="133"/>
        <v>19.206520000000001</v>
      </c>
      <c r="L260" s="61">
        <v>2024</v>
      </c>
      <c r="M260" s="60">
        <v>19.206520000000001</v>
      </c>
      <c r="N260" s="8" t="s">
        <v>125</v>
      </c>
      <c r="O260" s="1" t="s">
        <v>32</v>
      </c>
      <c r="P260" s="1">
        <v>3.37</v>
      </c>
      <c r="Q260" s="1" t="s">
        <v>32</v>
      </c>
      <c r="R260" s="1" t="s">
        <v>32</v>
      </c>
      <c r="S260" s="1" t="s">
        <v>32</v>
      </c>
      <c r="T260" s="1" t="s">
        <v>32</v>
      </c>
      <c r="U260" s="1" t="s">
        <v>32</v>
      </c>
      <c r="V260" s="1" t="s">
        <v>32</v>
      </c>
      <c r="W260" s="1" t="s">
        <v>32</v>
      </c>
      <c r="X260" s="1" t="s">
        <v>32</v>
      </c>
      <c r="Y260" s="1" t="s">
        <v>32</v>
      </c>
    </row>
    <row r="261" spans="1:25" s="10" customFormat="1" ht="52.5" customHeight="1" x14ac:dyDescent="0.25">
      <c r="A261" s="5" t="s">
        <v>91</v>
      </c>
      <c r="B261" s="6" t="s">
        <v>92</v>
      </c>
      <c r="C261" s="7" t="s">
        <v>31</v>
      </c>
      <c r="D261" s="52">
        <v>0</v>
      </c>
      <c r="E261" s="53" t="s">
        <v>32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4" t="s">
        <v>32</v>
      </c>
      <c r="M261" s="53">
        <v>0</v>
      </c>
      <c r="N261" s="2" t="s">
        <v>32</v>
      </c>
      <c r="O261" s="2" t="s">
        <v>32</v>
      </c>
      <c r="P261" s="2" t="s">
        <v>32</v>
      </c>
      <c r="Q261" s="2" t="s">
        <v>32</v>
      </c>
      <c r="R261" s="2" t="s">
        <v>32</v>
      </c>
      <c r="S261" s="2" t="s">
        <v>32</v>
      </c>
      <c r="T261" s="2" t="s">
        <v>32</v>
      </c>
      <c r="U261" s="2" t="s">
        <v>32</v>
      </c>
      <c r="V261" s="69" t="s">
        <v>32</v>
      </c>
      <c r="W261" s="69" t="s">
        <v>32</v>
      </c>
      <c r="X261" s="69" t="s">
        <v>32</v>
      </c>
      <c r="Y261" s="69" t="s">
        <v>32</v>
      </c>
    </row>
    <row r="262" spans="1:25" s="10" customFormat="1" ht="52.5" customHeight="1" x14ac:dyDescent="0.25">
      <c r="A262" s="5" t="s">
        <v>93</v>
      </c>
      <c r="B262" s="6" t="s">
        <v>94</v>
      </c>
      <c r="C262" s="7" t="s">
        <v>31</v>
      </c>
      <c r="D262" s="52">
        <f>D263+D264+D266+D267+D268+D269+D270+D271</f>
        <v>0.17163466185600001</v>
      </c>
      <c r="E262" s="53" t="s">
        <v>32</v>
      </c>
      <c r="F262" s="52">
        <f>F263+F264+F266+F267+F268+F269+F270+F271</f>
        <v>0.17163466185600001</v>
      </c>
      <c r="G262" s="52">
        <f t="shared" ref="G262:M262" si="134">G263+G264+G266+G267+G268+G269+G270+G271</f>
        <v>0</v>
      </c>
      <c r="H262" s="52">
        <f t="shared" si="134"/>
        <v>0</v>
      </c>
      <c r="I262" s="52">
        <f t="shared" si="134"/>
        <v>0.17163466185600001</v>
      </c>
      <c r="J262" s="52">
        <f t="shared" si="134"/>
        <v>0</v>
      </c>
      <c r="K262" s="52">
        <f t="shared" si="134"/>
        <v>0.14302888488000001</v>
      </c>
      <c r="L262" s="54" t="s">
        <v>32</v>
      </c>
      <c r="M262" s="52">
        <f t="shared" si="134"/>
        <v>0.14302888488000001</v>
      </c>
      <c r="N262" s="55" t="s">
        <v>32</v>
      </c>
      <c r="O262" s="55" t="s">
        <v>32</v>
      </c>
      <c r="P262" s="55">
        <f>SUM(P263,P264,P266,P267,P268,P269,P270,P271)</f>
        <v>0</v>
      </c>
      <c r="Q262" s="55">
        <f t="shared" ref="Q262:Y262" si="135">SUM(Q263,Q264,Q266,Q267,Q268,Q269,Q270,Q271)</f>
        <v>0</v>
      </c>
      <c r="R262" s="55">
        <f t="shared" si="135"/>
        <v>0</v>
      </c>
      <c r="S262" s="55">
        <f t="shared" si="135"/>
        <v>0</v>
      </c>
      <c r="T262" s="55">
        <f t="shared" si="135"/>
        <v>0</v>
      </c>
      <c r="U262" s="55">
        <f t="shared" si="135"/>
        <v>0</v>
      </c>
      <c r="V262" s="55">
        <f t="shared" si="135"/>
        <v>4</v>
      </c>
      <c r="W262" s="55">
        <f t="shared" si="135"/>
        <v>0</v>
      </c>
      <c r="X262" s="55">
        <f t="shared" si="135"/>
        <v>0</v>
      </c>
      <c r="Y262" s="55">
        <f t="shared" si="135"/>
        <v>0</v>
      </c>
    </row>
    <row r="263" spans="1:25" s="10" customFormat="1" ht="52.5" customHeight="1" x14ac:dyDescent="0.25">
      <c r="A263" s="5" t="s">
        <v>95</v>
      </c>
      <c r="B263" s="6" t="s">
        <v>96</v>
      </c>
      <c r="C263" s="7" t="s">
        <v>31</v>
      </c>
      <c r="D263" s="52">
        <v>0</v>
      </c>
      <c r="E263" s="53" t="s">
        <v>32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4" t="s">
        <v>32</v>
      </c>
      <c r="M263" s="53">
        <v>0</v>
      </c>
      <c r="N263" s="55" t="s">
        <v>32</v>
      </c>
      <c r="O263" s="2" t="s">
        <v>32</v>
      </c>
      <c r="P263" s="2" t="s">
        <v>32</v>
      </c>
      <c r="Q263" s="2" t="s">
        <v>32</v>
      </c>
      <c r="R263" s="2" t="s">
        <v>32</v>
      </c>
      <c r="S263" s="2" t="s">
        <v>32</v>
      </c>
      <c r="T263" s="2" t="s">
        <v>32</v>
      </c>
      <c r="U263" s="2" t="s">
        <v>32</v>
      </c>
      <c r="V263" s="2" t="s">
        <v>32</v>
      </c>
      <c r="W263" s="2" t="s">
        <v>32</v>
      </c>
      <c r="X263" s="2" t="s">
        <v>32</v>
      </c>
      <c r="Y263" s="2" t="s">
        <v>32</v>
      </c>
    </row>
    <row r="264" spans="1:25" s="10" customFormat="1" ht="52.5" customHeight="1" x14ac:dyDescent="0.25">
      <c r="A264" s="5" t="s">
        <v>97</v>
      </c>
      <c r="B264" s="6" t="s">
        <v>98</v>
      </c>
      <c r="C264" s="7" t="s">
        <v>31</v>
      </c>
      <c r="D264" s="52">
        <f>D265</f>
        <v>0.17163466185600001</v>
      </c>
      <c r="E264" s="53" t="s">
        <v>32</v>
      </c>
      <c r="F264" s="52">
        <f t="shared" ref="F264:M264" si="136">F265</f>
        <v>0.17163466185600001</v>
      </c>
      <c r="G264" s="52">
        <f t="shared" si="136"/>
        <v>0</v>
      </c>
      <c r="H264" s="52">
        <f t="shared" si="136"/>
        <v>0</v>
      </c>
      <c r="I264" s="52">
        <f t="shared" si="136"/>
        <v>0.17163466185600001</v>
      </c>
      <c r="J264" s="52">
        <f t="shared" si="136"/>
        <v>0</v>
      </c>
      <c r="K264" s="52">
        <f t="shared" si="136"/>
        <v>0.14302888488000001</v>
      </c>
      <c r="L264" s="54" t="s">
        <v>32</v>
      </c>
      <c r="M264" s="52">
        <f t="shared" si="136"/>
        <v>0.14302888488000001</v>
      </c>
      <c r="N264" s="55" t="s">
        <v>32</v>
      </c>
      <c r="O264" s="55" t="s">
        <v>32</v>
      </c>
      <c r="P264" s="55" t="str">
        <f>P265</f>
        <v>нд</v>
      </c>
      <c r="Q264" s="55" t="str">
        <f t="shared" ref="Q264" si="137">Q265</f>
        <v>нд</v>
      </c>
      <c r="R264" s="55" t="str">
        <f t="shared" ref="R264" si="138">R265</f>
        <v>нд</v>
      </c>
      <c r="S264" s="55" t="str">
        <f t="shared" ref="S264" si="139">S265</f>
        <v>нд</v>
      </c>
      <c r="T264" s="55" t="str">
        <f t="shared" ref="T264" si="140">T265</f>
        <v>нд</v>
      </c>
      <c r="U264" s="55" t="str">
        <f t="shared" ref="U264" si="141">U265</f>
        <v>нд</v>
      </c>
      <c r="V264" s="55">
        <f t="shared" ref="V264" si="142">V265</f>
        <v>4</v>
      </c>
      <c r="W264" s="55" t="str">
        <f t="shared" ref="W264" si="143">W265</f>
        <v>нд</v>
      </c>
      <c r="X264" s="55" t="str">
        <f t="shared" ref="X264" si="144">X265</f>
        <v>нд</v>
      </c>
      <c r="Y264" s="55" t="str">
        <f t="shared" ref="Y264" si="145">Y265</f>
        <v>нд</v>
      </c>
    </row>
    <row r="265" spans="1:25" ht="64.5" customHeight="1" x14ac:dyDescent="0.25">
      <c r="A265" s="56" t="s">
        <v>97</v>
      </c>
      <c r="B265" s="63" t="s">
        <v>520</v>
      </c>
      <c r="C265" s="58" t="s">
        <v>521</v>
      </c>
      <c r="D265" s="60">
        <f>M265*1.2</f>
        <v>0.17163466185600001</v>
      </c>
      <c r="E265" s="60" t="s">
        <v>664</v>
      </c>
      <c r="F265" s="60">
        <f>I265</f>
        <v>0.17163466185600001</v>
      </c>
      <c r="G265" s="60">
        <v>0</v>
      </c>
      <c r="H265" s="60">
        <v>0</v>
      </c>
      <c r="I265" s="60">
        <f>D265</f>
        <v>0.17163466185600001</v>
      </c>
      <c r="J265" s="60">
        <v>0</v>
      </c>
      <c r="K265" s="60">
        <f>M265</f>
        <v>0.14302888488000001</v>
      </c>
      <c r="L265" s="61">
        <v>2020</v>
      </c>
      <c r="M265" s="60">
        <v>0.14302888488000001</v>
      </c>
      <c r="N265" s="8" t="s">
        <v>126</v>
      </c>
      <c r="O265" s="1" t="s">
        <v>32</v>
      </c>
      <c r="P265" s="1" t="s">
        <v>32</v>
      </c>
      <c r="Q265" s="1" t="s">
        <v>32</v>
      </c>
      <c r="R265" s="1" t="s">
        <v>32</v>
      </c>
      <c r="S265" s="1" t="s">
        <v>32</v>
      </c>
      <c r="T265" s="1" t="s">
        <v>32</v>
      </c>
      <c r="U265" s="1" t="s">
        <v>32</v>
      </c>
      <c r="V265" s="66">
        <v>4</v>
      </c>
      <c r="W265" s="1" t="s">
        <v>32</v>
      </c>
      <c r="X265" s="1" t="s">
        <v>32</v>
      </c>
      <c r="Y265" s="1" t="s">
        <v>32</v>
      </c>
    </row>
    <row r="266" spans="1:25" s="10" customFormat="1" ht="60" customHeight="1" x14ac:dyDescent="0.25">
      <c r="A266" s="5" t="s">
        <v>99</v>
      </c>
      <c r="B266" s="6" t="s">
        <v>100</v>
      </c>
      <c r="C266" s="7" t="s">
        <v>31</v>
      </c>
      <c r="D266" s="53">
        <v>0</v>
      </c>
      <c r="E266" s="53" t="s">
        <v>32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3">
        <v>0</v>
      </c>
      <c r="L266" s="54" t="s">
        <v>32</v>
      </c>
      <c r="M266" s="53">
        <v>0</v>
      </c>
      <c r="N266" s="55" t="s">
        <v>32</v>
      </c>
      <c r="O266" s="2" t="s">
        <v>32</v>
      </c>
      <c r="P266" s="2" t="s">
        <v>32</v>
      </c>
      <c r="Q266" s="2" t="s">
        <v>32</v>
      </c>
      <c r="R266" s="2" t="s">
        <v>32</v>
      </c>
      <c r="S266" s="2" t="s">
        <v>32</v>
      </c>
      <c r="T266" s="2" t="s">
        <v>32</v>
      </c>
      <c r="U266" s="2" t="s">
        <v>32</v>
      </c>
      <c r="V266" s="2" t="s">
        <v>32</v>
      </c>
      <c r="W266" s="2" t="s">
        <v>32</v>
      </c>
      <c r="X266" s="2" t="s">
        <v>32</v>
      </c>
      <c r="Y266" s="2" t="s">
        <v>32</v>
      </c>
    </row>
    <row r="267" spans="1:25" s="10" customFormat="1" ht="60" customHeight="1" x14ac:dyDescent="0.25">
      <c r="A267" s="5" t="s">
        <v>101</v>
      </c>
      <c r="B267" s="6" t="s">
        <v>102</v>
      </c>
      <c r="C267" s="7" t="s">
        <v>31</v>
      </c>
      <c r="D267" s="53">
        <v>0</v>
      </c>
      <c r="E267" s="53" t="s">
        <v>32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3">
        <v>0</v>
      </c>
      <c r="L267" s="54" t="s">
        <v>32</v>
      </c>
      <c r="M267" s="53">
        <v>0</v>
      </c>
      <c r="N267" s="55" t="s">
        <v>32</v>
      </c>
      <c r="O267" s="2" t="s">
        <v>32</v>
      </c>
      <c r="P267" s="2" t="s">
        <v>32</v>
      </c>
      <c r="Q267" s="2" t="s">
        <v>32</v>
      </c>
      <c r="R267" s="2" t="s">
        <v>32</v>
      </c>
      <c r="S267" s="2" t="s">
        <v>32</v>
      </c>
      <c r="T267" s="2" t="s">
        <v>32</v>
      </c>
      <c r="U267" s="2" t="s">
        <v>32</v>
      </c>
      <c r="V267" s="2" t="s">
        <v>32</v>
      </c>
      <c r="W267" s="2" t="s">
        <v>32</v>
      </c>
      <c r="X267" s="2" t="s">
        <v>32</v>
      </c>
      <c r="Y267" s="2" t="s">
        <v>32</v>
      </c>
    </row>
    <row r="268" spans="1:25" s="10" customFormat="1" ht="60" customHeight="1" x14ac:dyDescent="0.25">
      <c r="A268" s="5" t="s">
        <v>103</v>
      </c>
      <c r="B268" s="6" t="s">
        <v>104</v>
      </c>
      <c r="C268" s="7" t="s">
        <v>31</v>
      </c>
      <c r="D268" s="53">
        <v>0</v>
      </c>
      <c r="E268" s="53" t="s">
        <v>32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3">
        <v>0</v>
      </c>
      <c r="L268" s="54" t="s">
        <v>32</v>
      </c>
      <c r="M268" s="53">
        <v>0</v>
      </c>
      <c r="N268" s="55" t="s">
        <v>32</v>
      </c>
      <c r="O268" s="2" t="s">
        <v>32</v>
      </c>
      <c r="P268" s="2" t="s">
        <v>32</v>
      </c>
      <c r="Q268" s="2" t="s">
        <v>32</v>
      </c>
      <c r="R268" s="2" t="s">
        <v>32</v>
      </c>
      <c r="S268" s="2" t="s">
        <v>32</v>
      </c>
      <c r="T268" s="2" t="s">
        <v>32</v>
      </c>
      <c r="U268" s="2" t="s">
        <v>32</v>
      </c>
      <c r="V268" s="2" t="s">
        <v>32</v>
      </c>
      <c r="W268" s="2" t="s">
        <v>32</v>
      </c>
      <c r="X268" s="2" t="s">
        <v>32</v>
      </c>
      <c r="Y268" s="2" t="s">
        <v>32</v>
      </c>
    </row>
    <row r="269" spans="1:25" s="10" customFormat="1" ht="60" customHeight="1" x14ac:dyDescent="0.25">
      <c r="A269" s="5" t="s">
        <v>105</v>
      </c>
      <c r="B269" s="6" t="s">
        <v>106</v>
      </c>
      <c r="C269" s="7" t="s">
        <v>31</v>
      </c>
      <c r="D269" s="53">
        <v>0</v>
      </c>
      <c r="E269" s="53" t="s">
        <v>32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3">
        <v>0</v>
      </c>
      <c r="L269" s="54" t="s">
        <v>32</v>
      </c>
      <c r="M269" s="53">
        <v>0</v>
      </c>
      <c r="N269" s="55" t="s">
        <v>32</v>
      </c>
      <c r="O269" s="2" t="s">
        <v>32</v>
      </c>
      <c r="P269" s="2" t="s">
        <v>32</v>
      </c>
      <c r="Q269" s="2" t="s">
        <v>32</v>
      </c>
      <c r="R269" s="2" t="s">
        <v>32</v>
      </c>
      <c r="S269" s="2" t="s">
        <v>32</v>
      </c>
      <c r="T269" s="2" t="s">
        <v>32</v>
      </c>
      <c r="U269" s="2" t="s">
        <v>32</v>
      </c>
      <c r="V269" s="2" t="s">
        <v>32</v>
      </c>
      <c r="W269" s="2" t="s">
        <v>32</v>
      </c>
      <c r="X269" s="2" t="s">
        <v>32</v>
      </c>
      <c r="Y269" s="2" t="s">
        <v>32</v>
      </c>
    </row>
    <row r="270" spans="1:25" s="10" customFormat="1" ht="60" customHeight="1" x14ac:dyDescent="0.25">
      <c r="A270" s="5" t="s">
        <v>107</v>
      </c>
      <c r="B270" s="6" t="s">
        <v>108</v>
      </c>
      <c r="C270" s="7" t="s">
        <v>31</v>
      </c>
      <c r="D270" s="53">
        <v>0</v>
      </c>
      <c r="E270" s="53" t="s">
        <v>32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3">
        <v>0</v>
      </c>
      <c r="L270" s="54" t="s">
        <v>32</v>
      </c>
      <c r="M270" s="53">
        <v>0</v>
      </c>
      <c r="N270" s="55" t="s">
        <v>32</v>
      </c>
      <c r="O270" s="2" t="s">
        <v>32</v>
      </c>
      <c r="P270" s="2" t="s">
        <v>32</v>
      </c>
      <c r="Q270" s="2" t="s">
        <v>32</v>
      </c>
      <c r="R270" s="2" t="s">
        <v>32</v>
      </c>
      <c r="S270" s="2" t="s">
        <v>32</v>
      </c>
      <c r="T270" s="2" t="s">
        <v>32</v>
      </c>
      <c r="U270" s="2" t="s">
        <v>32</v>
      </c>
      <c r="V270" s="2" t="s">
        <v>32</v>
      </c>
      <c r="W270" s="2" t="s">
        <v>32</v>
      </c>
      <c r="X270" s="2" t="s">
        <v>32</v>
      </c>
      <c r="Y270" s="2" t="s">
        <v>32</v>
      </c>
    </row>
    <row r="271" spans="1:25" s="10" customFormat="1" ht="60" customHeight="1" x14ac:dyDescent="0.25">
      <c r="A271" s="5" t="s">
        <v>109</v>
      </c>
      <c r="B271" s="6" t="s">
        <v>110</v>
      </c>
      <c r="C271" s="7" t="s">
        <v>31</v>
      </c>
      <c r="D271" s="53">
        <v>0</v>
      </c>
      <c r="E271" s="53" t="s">
        <v>32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3">
        <v>0</v>
      </c>
      <c r="L271" s="54" t="s">
        <v>32</v>
      </c>
      <c r="M271" s="53">
        <v>0</v>
      </c>
      <c r="N271" s="55" t="s">
        <v>32</v>
      </c>
      <c r="O271" s="2" t="s">
        <v>32</v>
      </c>
      <c r="P271" s="2" t="s">
        <v>32</v>
      </c>
      <c r="Q271" s="2" t="s">
        <v>32</v>
      </c>
      <c r="R271" s="2" t="s">
        <v>32</v>
      </c>
      <c r="S271" s="2" t="s">
        <v>32</v>
      </c>
      <c r="T271" s="2" t="s">
        <v>32</v>
      </c>
      <c r="U271" s="2" t="s">
        <v>32</v>
      </c>
      <c r="V271" s="2" t="s">
        <v>32</v>
      </c>
      <c r="W271" s="2" t="s">
        <v>32</v>
      </c>
      <c r="X271" s="2" t="s">
        <v>32</v>
      </c>
      <c r="Y271" s="2" t="s">
        <v>32</v>
      </c>
    </row>
    <row r="272" spans="1:25" s="10" customFormat="1" ht="60" customHeight="1" x14ac:dyDescent="0.25">
      <c r="A272" s="5" t="s">
        <v>111</v>
      </c>
      <c r="B272" s="6" t="s">
        <v>112</v>
      </c>
      <c r="C272" s="7" t="s">
        <v>31</v>
      </c>
      <c r="D272" s="52">
        <f>SUM(D273:D274)</f>
        <v>0</v>
      </c>
      <c r="E272" s="53" t="s">
        <v>32</v>
      </c>
      <c r="F272" s="52">
        <f t="shared" ref="F272:M272" si="146">SUM(F273:F274)</f>
        <v>0</v>
      </c>
      <c r="G272" s="52">
        <f t="shared" si="146"/>
        <v>0</v>
      </c>
      <c r="H272" s="52">
        <f t="shared" si="146"/>
        <v>0</v>
      </c>
      <c r="I272" s="52">
        <f t="shared" si="146"/>
        <v>0</v>
      </c>
      <c r="J272" s="52">
        <f t="shared" si="146"/>
        <v>0</v>
      </c>
      <c r="K272" s="52">
        <f t="shared" si="146"/>
        <v>0</v>
      </c>
      <c r="L272" s="54" t="s">
        <v>32</v>
      </c>
      <c r="M272" s="52">
        <f t="shared" si="146"/>
        <v>0</v>
      </c>
      <c r="N272" s="55" t="s">
        <v>32</v>
      </c>
      <c r="O272" s="55" t="s">
        <v>32</v>
      </c>
      <c r="P272" s="55">
        <f t="shared" ref="P272" si="147">SUM(P273:P274)</f>
        <v>0</v>
      </c>
      <c r="Q272" s="55">
        <f t="shared" ref="Q272" si="148">SUM(Q273:Q274)</f>
        <v>0</v>
      </c>
      <c r="R272" s="55">
        <f t="shared" ref="R272" si="149">SUM(R273:R274)</f>
        <v>0</v>
      </c>
      <c r="S272" s="55">
        <f t="shared" ref="S272" si="150">SUM(S273:S274)</f>
        <v>0</v>
      </c>
      <c r="T272" s="55">
        <f t="shared" ref="T272" si="151">SUM(T273:T274)</f>
        <v>0</v>
      </c>
      <c r="U272" s="55">
        <f t="shared" ref="U272" si="152">SUM(U273:U274)</f>
        <v>0</v>
      </c>
      <c r="V272" s="55">
        <f t="shared" ref="V272" si="153">SUM(V273:V274)</f>
        <v>0</v>
      </c>
      <c r="W272" s="55">
        <f t="shared" ref="W272" si="154">SUM(W273:W274)</f>
        <v>0</v>
      </c>
      <c r="X272" s="55">
        <f t="shared" ref="X272" si="155">SUM(X273:X274)</f>
        <v>0</v>
      </c>
      <c r="Y272" s="55">
        <f t="shared" ref="Y272" si="156">SUM(Y273:Y274)</f>
        <v>0</v>
      </c>
    </row>
    <row r="273" spans="1:25" s="10" customFormat="1" ht="60" customHeight="1" x14ac:dyDescent="0.25">
      <c r="A273" s="5" t="s">
        <v>113</v>
      </c>
      <c r="B273" s="6" t="s">
        <v>114</v>
      </c>
      <c r="C273" s="7" t="s">
        <v>31</v>
      </c>
      <c r="D273" s="53">
        <v>0</v>
      </c>
      <c r="E273" s="53" t="s">
        <v>32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3">
        <v>0</v>
      </c>
      <c r="L273" s="54" t="s">
        <v>32</v>
      </c>
      <c r="M273" s="53">
        <v>0</v>
      </c>
      <c r="N273" s="55" t="s">
        <v>32</v>
      </c>
      <c r="O273" s="2" t="s">
        <v>32</v>
      </c>
      <c r="P273" s="2" t="s">
        <v>32</v>
      </c>
      <c r="Q273" s="2" t="s">
        <v>32</v>
      </c>
      <c r="R273" s="2" t="s">
        <v>32</v>
      </c>
      <c r="S273" s="2" t="s">
        <v>32</v>
      </c>
      <c r="T273" s="2" t="s">
        <v>32</v>
      </c>
      <c r="U273" s="2" t="s">
        <v>32</v>
      </c>
      <c r="V273" s="2" t="s">
        <v>32</v>
      </c>
      <c r="W273" s="2" t="s">
        <v>32</v>
      </c>
      <c r="X273" s="69" t="s">
        <v>32</v>
      </c>
      <c r="Y273" s="69" t="s">
        <v>32</v>
      </c>
    </row>
    <row r="274" spans="1:25" s="10" customFormat="1" ht="60" customHeight="1" x14ac:dyDescent="0.25">
      <c r="A274" s="5" t="s">
        <v>115</v>
      </c>
      <c r="B274" s="6" t="s">
        <v>116</v>
      </c>
      <c r="C274" s="7" t="s">
        <v>31</v>
      </c>
      <c r="D274" s="53">
        <v>0</v>
      </c>
      <c r="E274" s="53" t="s">
        <v>32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4" t="s">
        <v>32</v>
      </c>
      <c r="M274" s="53">
        <v>0</v>
      </c>
      <c r="N274" s="55" t="s">
        <v>32</v>
      </c>
      <c r="O274" s="2" t="s">
        <v>32</v>
      </c>
      <c r="P274" s="2" t="s">
        <v>32</v>
      </c>
      <c r="Q274" s="2" t="s">
        <v>32</v>
      </c>
      <c r="R274" s="2" t="s">
        <v>32</v>
      </c>
      <c r="S274" s="2" t="s">
        <v>32</v>
      </c>
      <c r="T274" s="2" t="s">
        <v>32</v>
      </c>
      <c r="U274" s="2" t="s">
        <v>32</v>
      </c>
      <c r="V274" s="2" t="s">
        <v>32</v>
      </c>
      <c r="W274" s="2" t="s">
        <v>32</v>
      </c>
      <c r="X274" s="69" t="s">
        <v>32</v>
      </c>
      <c r="Y274" s="69" t="s">
        <v>32</v>
      </c>
    </row>
    <row r="275" spans="1:25" s="10" customFormat="1" ht="60" customHeight="1" x14ac:dyDescent="0.25">
      <c r="A275" s="5" t="s">
        <v>117</v>
      </c>
      <c r="B275" s="6" t="s">
        <v>118</v>
      </c>
      <c r="C275" s="7" t="s">
        <v>31</v>
      </c>
      <c r="D275" s="52">
        <f>SUM(D276:D277)</f>
        <v>0</v>
      </c>
      <c r="E275" s="52" t="s">
        <v>32</v>
      </c>
      <c r="F275" s="52">
        <f t="shared" ref="F275:M275" si="157">SUM(F276:F277)</f>
        <v>0</v>
      </c>
      <c r="G275" s="52">
        <f t="shared" si="157"/>
        <v>0</v>
      </c>
      <c r="H275" s="52">
        <f t="shared" si="157"/>
        <v>0</v>
      </c>
      <c r="I275" s="52">
        <f t="shared" si="157"/>
        <v>0</v>
      </c>
      <c r="J275" s="52">
        <f t="shared" si="157"/>
        <v>0</v>
      </c>
      <c r="K275" s="52">
        <f t="shared" si="157"/>
        <v>0</v>
      </c>
      <c r="L275" s="54" t="s">
        <v>32</v>
      </c>
      <c r="M275" s="52">
        <f t="shared" si="157"/>
        <v>0</v>
      </c>
      <c r="N275" s="55" t="s">
        <v>32</v>
      </c>
      <c r="O275" s="55" t="s">
        <v>32</v>
      </c>
      <c r="P275" s="55">
        <f t="shared" ref="P275" si="158">SUM(P276:P277)</f>
        <v>0</v>
      </c>
      <c r="Q275" s="55">
        <f t="shared" ref="Q275" si="159">SUM(Q276:Q277)</f>
        <v>0</v>
      </c>
      <c r="R275" s="55">
        <f t="shared" ref="R275" si="160">SUM(R276:R277)</f>
        <v>0</v>
      </c>
      <c r="S275" s="55">
        <f t="shared" ref="S275" si="161">SUM(S276:S277)</f>
        <v>0</v>
      </c>
      <c r="T275" s="55">
        <f t="shared" ref="T275" si="162">SUM(T276:T277)</f>
        <v>0</v>
      </c>
      <c r="U275" s="55">
        <f t="shared" ref="U275" si="163">SUM(U276:U277)</f>
        <v>0</v>
      </c>
      <c r="V275" s="55">
        <f t="shared" ref="V275" si="164">SUM(V276:V277)</f>
        <v>0</v>
      </c>
      <c r="W275" s="55">
        <f t="shared" ref="W275" si="165">SUM(W276:W277)</f>
        <v>0</v>
      </c>
      <c r="X275" s="55">
        <f t="shared" ref="X275" si="166">SUM(X276:X277)</f>
        <v>0</v>
      </c>
      <c r="Y275" s="55">
        <f t="shared" ref="Y275" si="167">SUM(Y276:Y277)</f>
        <v>0</v>
      </c>
    </row>
    <row r="276" spans="1:25" s="10" customFormat="1" ht="60" customHeight="1" x14ac:dyDescent="0.25">
      <c r="A276" s="5" t="s">
        <v>119</v>
      </c>
      <c r="B276" s="6" t="s">
        <v>120</v>
      </c>
      <c r="C276" s="7" t="s">
        <v>31</v>
      </c>
      <c r="D276" s="53">
        <v>0</v>
      </c>
      <c r="E276" s="53" t="s">
        <v>32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4" t="s">
        <v>32</v>
      </c>
      <c r="M276" s="53">
        <v>0</v>
      </c>
      <c r="N276" s="55" t="s">
        <v>32</v>
      </c>
      <c r="O276" s="2" t="s">
        <v>32</v>
      </c>
      <c r="P276" s="2" t="s">
        <v>32</v>
      </c>
      <c r="Q276" s="2" t="s">
        <v>32</v>
      </c>
      <c r="R276" s="2" t="s">
        <v>32</v>
      </c>
      <c r="S276" s="2" t="s">
        <v>32</v>
      </c>
      <c r="T276" s="2" t="s">
        <v>32</v>
      </c>
      <c r="U276" s="2" t="s">
        <v>32</v>
      </c>
      <c r="V276" s="2" t="s">
        <v>32</v>
      </c>
      <c r="W276" s="2" t="s">
        <v>32</v>
      </c>
      <c r="X276" s="69" t="s">
        <v>32</v>
      </c>
      <c r="Y276" s="69" t="s">
        <v>32</v>
      </c>
    </row>
    <row r="277" spans="1:25" s="10" customFormat="1" ht="60" customHeight="1" x14ac:dyDescent="0.25">
      <c r="A277" s="5" t="s">
        <v>121</v>
      </c>
      <c r="B277" s="6" t="s">
        <v>122</v>
      </c>
      <c r="C277" s="7" t="s">
        <v>31</v>
      </c>
      <c r="D277" s="53">
        <v>0</v>
      </c>
      <c r="E277" s="53" t="s">
        <v>32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4" t="s">
        <v>32</v>
      </c>
      <c r="M277" s="53">
        <v>0</v>
      </c>
      <c r="N277" s="55" t="s">
        <v>32</v>
      </c>
      <c r="O277" s="2" t="s">
        <v>32</v>
      </c>
      <c r="P277" s="2" t="s">
        <v>32</v>
      </c>
      <c r="Q277" s="2" t="s">
        <v>32</v>
      </c>
      <c r="R277" s="2" t="s">
        <v>32</v>
      </c>
      <c r="S277" s="2" t="s">
        <v>32</v>
      </c>
      <c r="T277" s="2" t="s">
        <v>32</v>
      </c>
      <c r="U277" s="2" t="s">
        <v>32</v>
      </c>
      <c r="V277" s="2" t="s">
        <v>32</v>
      </c>
      <c r="W277" s="2" t="s">
        <v>32</v>
      </c>
      <c r="X277" s="69" t="s">
        <v>32</v>
      </c>
      <c r="Y277" s="69" t="s">
        <v>32</v>
      </c>
    </row>
    <row r="278" spans="1:25" s="10" customFormat="1" ht="60" customHeight="1" x14ac:dyDescent="0.25">
      <c r="A278" s="5" t="s">
        <v>33</v>
      </c>
      <c r="B278" s="6" t="s">
        <v>34</v>
      </c>
      <c r="C278" s="7" t="s">
        <v>31</v>
      </c>
      <c r="D278" s="52">
        <f>SUM(D279:D350)</f>
        <v>369.42950302621739</v>
      </c>
      <c r="E278" s="53" t="s">
        <v>32</v>
      </c>
      <c r="F278" s="52">
        <f t="shared" ref="F278:M278" si="168">SUM(F279:F350)</f>
        <v>369.42950302621739</v>
      </c>
      <c r="G278" s="52">
        <f t="shared" si="168"/>
        <v>0</v>
      </c>
      <c r="H278" s="52">
        <f t="shared" si="168"/>
        <v>0</v>
      </c>
      <c r="I278" s="52">
        <f t="shared" si="168"/>
        <v>369.42950302621739</v>
      </c>
      <c r="J278" s="52">
        <f t="shared" si="168"/>
        <v>0</v>
      </c>
      <c r="K278" s="52">
        <f t="shared" si="168"/>
        <v>307.85791918851447</v>
      </c>
      <c r="L278" s="54" t="s">
        <v>32</v>
      </c>
      <c r="M278" s="52">
        <f t="shared" si="168"/>
        <v>307.85791918851447</v>
      </c>
      <c r="N278" s="55" t="s">
        <v>32</v>
      </c>
      <c r="O278" s="55" t="s">
        <v>32</v>
      </c>
      <c r="P278" s="55">
        <f t="shared" ref="P278" si="169">SUM(P279:P350)</f>
        <v>46.350999999999999</v>
      </c>
      <c r="Q278" s="55">
        <f t="shared" ref="Q278" si="170">SUM(Q279:Q350)</f>
        <v>0</v>
      </c>
      <c r="R278" s="55">
        <f t="shared" ref="R278" si="171">SUM(R279:R350)</f>
        <v>22.729999999999997</v>
      </c>
      <c r="S278" s="55">
        <f t="shared" ref="S278" si="172">SUM(S279:S350)</f>
        <v>0</v>
      </c>
      <c r="T278" s="55">
        <f t="shared" ref="T278" si="173">SUM(T279:T350)</f>
        <v>0</v>
      </c>
      <c r="U278" s="55">
        <f t="shared" ref="U278" si="174">SUM(U279:U350)</f>
        <v>0</v>
      </c>
      <c r="V278" s="55">
        <f t="shared" ref="V278" si="175">SUM(V279:V350)</f>
        <v>0</v>
      </c>
      <c r="W278" s="55">
        <f t="shared" ref="W278" si="176">SUM(W279:W350)</f>
        <v>0</v>
      </c>
      <c r="X278" s="55">
        <f t="shared" ref="X278" si="177">SUM(X279:X350)</f>
        <v>0</v>
      </c>
      <c r="Y278" s="55">
        <f t="shared" ref="Y278" si="178">SUM(Y279:Y350)</f>
        <v>0</v>
      </c>
    </row>
    <row r="279" spans="1:25" ht="60" customHeight="1" x14ac:dyDescent="0.25">
      <c r="A279" s="56" t="s">
        <v>33</v>
      </c>
      <c r="B279" s="70" t="s">
        <v>522</v>
      </c>
      <c r="C279" s="58" t="s">
        <v>523</v>
      </c>
      <c r="D279" s="60">
        <f>M279*1.2</f>
        <v>2.7371759999999998</v>
      </c>
      <c r="E279" s="60" t="s">
        <v>663</v>
      </c>
      <c r="F279" s="60">
        <f>I279</f>
        <v>2.7371759999999998</v>
      </c>
      <c r="G279" s="60">
        <v>0</v>
      </c>
      <c r="H279" s="60">
        <v>0</v>
      </c>
      <c r="I279" s="60">
        <f>D279</f>
        <v>2.7371759999999998</v>
      </c>
      <c r="J279" s="60">
        <v>0</v>
      </c>
      <c r="K279" s="59">
        <f>M279</f>
        <v>2.28098</v>
      </c>
      <c r="L279" s="61">
        <v>2020</v>
      </c>
      <c r="M279" s="60">
        <v>2.28098</v>
      </c>
      <c r="N279" s="9" t="s">
        <v>124</v>
      </c>
      <c r="O279" s="1" t="s">
        <v>32</v>
      </c>
      <c r="P279" s="1">
        <v>0.04</v>
      </c>
      <c r="Q279" s="1" t="s">
        <v>32</v>
      </c>
      <c r="R279" s="1">
        <v>0.25</v>
      </c>
      <c r="S279" s="1" t="s">
        <v>32</v>
      </c>
      <c r="T279" s="1" t="s">
        <v>32</v>
      </c>
      <c r="U279" s="1" t="s">
        <v>32</v>
      </c>
      <c r="V279" s="1" t="s">
        <v>32</v>
      </c>
      <c r="W279" s="1" t="s">
        <v>32</v>
      </c>
      <c r="X279" s="51" t="s">
        <v>32</v>
      </c>
      <c r="Y279" s="51" t="s">
        <v>32</v>
      </c>
    </row>
    <row r="280" spans="1:25" ht="51.75" customHeight="1" x14ac:dyDescent="0.25">
      <c r="A280" s="56" t="s">
        <v>33</v>
      </c>
      <c r="B280" s="70" t="s">
        <v>524</v>
      </c>
      <c r="C280" s="58" t="s">
        <v>525</v>
      </c>
      <c r="D280" s="60">
        <f t="shared" ref="D280:D343" si="179">M280*1.2</f>
        <v>3.0183360000000001</v>
      </c>
      <c r="E280" s="60" t="s">
        <v>663</v>
      </c>
      <c r="F280" s="60">
        <f t="shared" ref="F280:F343" si="180">I280</f>
        <v>3.0183360000000001</v>
      </c>
      <c r="G280" s="60">
        <v>0</v>
      </c>
      <c r="H280" s="60">
        <v>0</v>
      </c>
      <c r="I280" s="60">
        <f t="shared" ref="I280:I343" si="181">D280</f>
        <v>3.0183360000000001</v>
      </c>
      <c r="J280" s="60">
        <v>0</v>
      </c>
      <c r="K280" s="59">
        <f t="shared" ref="K280:K343" si="182">M280</f>
        <v>2.5152800000000002</v>
      </c>
      <c r="L280" s="61">
        <v>2020</v>
      </c>
      <c r="M280" s="60">
        <v>2.5152800000000002</v>
      </c>
      <c r="N280" s="9" t="s">
        <v>124</v>
      </c>
      <c r="O280" s="1" t="s">
        <v>32</v>
      </c>
      <c r="P280" s="1">
        <v>0.3</v>
      </c>
      <c r="Q280" s="1" t="s">
        <v>32</v>
      </c>
      <c r="R280" s="1">
        <v>0.25</v>
      </c>
      <c r="S280" s="1" t="s">
        <v>32</v>
      </c>
      <c r="T280" s="1" t="s">
        <v>32</v>
      </c>
      <c r="U280" s="1" t="s">
        <v>32</v>
      </c>
      <c r="V280" s="1" t="s">
        <v>32</v>
      </c>
      <c r="W280" s="1" t="s">
        <v>32</v>
      </c>
      <c r="X280" s="51" t="s">
        <v>32</v>
      </c>
      <c r="Y280" s="51" t="s">
        <v>32</v>
      </c>
    </row>
    <row r="281" spans="1:25" ht="53.25" customHeight="1" x14ac:dyDescent="0.25">
      <c r="A281" s="56" t="s">
        <v>33</v>
      </c>
      <c r="B281" s="70" t="s">
        <v>526</v>
      </c>
      <c r="C281" s="58" t="s">
        <v>527</v>
      </c>
      <c r="D281" s="60">
        <f t="shared" si="179"/>
        <v>4.4281679999999994</v>
      </c>
      <c r="E281" s="60" t="s">
        <v>663</v>
      </c>
      <c r="F281" s="60">
        <f t="shared" si="180"/>
        <v>4.4281679999999994</v>
      </c>
      <c r="G281" s="60">
        <v>0</v>
      </c>
      <c r="H281" s="60">
        <v>0</v>
      </c>
      <c r="I281" s="60">
        <f t="shared" si="181"/>
        <v>4.4281679999999994</v>
      </c>
      <c r="J281" s="60">
        <v>0</v>
      </c>
      <c r="K281" s="59">
        <f t="shared" si="182"/>
        <v>3.69014</v>
      </c>
      <c r="L281" s="61">
        <v>2020</v>
      </c>
      <c r="M281" s="60">
        <v>3.69014</v>
      </c>
      <c r="N281" s="9" t="s">
        <v>124</v>
      </c>
      <c r="O281" s="1" t="s">
        <v>32</v>
      </c>
      <c r="P281" s="1">
        <v>0.6</v>
      </c>
      <c r="Q281" s="1" t="s">
        <v>32</v>
      </c>
      <c r="R281" s="1">
        <v>0.25</v>
      </c>
      <c r="S281" s="1" t="s">
        <v>32</v>
      </c>
      <c r="T281" s="1" t="s">
        <v>32</v>
      </c>
      <c r="U281" s="1" t="s">
        <v>32</v>
      </c>
      <c r="V281" s="1" t="s">
        <v>32</v>
      </c>
      <c r="W281" s="1" t="s">
        <v>32</v>
      </c>
      <c r="X281" s="51" t="s">
        <v>32</v>
      </c>
      <c r="Y281" s="51" t="s">
        <v>32</v>
      </c>
    </row>
    <row r="282" spans="1:25" ht="52.5" customHeight="1" x14ac:dyDescent="0.25">
      <c r="A282" s="56" t="s">
        <v>33</v>
      </c>
      <c r="B282" s="71" t="s">
        <v>528</v>
      </c>
      <c r="C282" s="58" t="s">
        <v>529</v>
      </c>
      <c r="D282" s="60">
        <f t="shared" si="179"/>
        <v>19.578972000000004</v>
      </c>
      <c r="E282" s="60" t="s">
        <v>663</v>
      </c>
      <c r="F282" s="60">
        <f t="shared" si="180"/>
        <v>19.578972000000004</v>
      </c>
      <c r="G282" s="60">
        <v>0</v>
      </c>
      <c r="H282" s="60">
        <v>0</v>
      </c>
      <c r="I282" s="60">
        <f t="shared" si="181"/>
        <v>19.578972000000004</v>
      </c>
      <c r="J282" s="60">
        <v>0</v>
      </c>
      <c r="K282" s="59">
        <f t="shared" si="182"/>
        <v>16.315810000000003</v>
      </c>
      <c r="L282" s="61">
        <v>2020</v>
      </c>
      <c r="M282" s="60">
        <v>16.315810000000003</v>
      </c>
      <c r="N282" s="9" t="s">
        <v>124</v>
      </c>
      <c r="O282" s="1" t="s">
        <v>32</v>
      </c>
      <c r="P282" s="1">
        <v>0.42</v>
      </c>
      <c r="Q282" s="1" t="s">
        <v>32</v>
      </c>
      <c r="R282" s="1">
        <v>1.26</v>
      </c>
      <c r="S282" s="1" t="s">
        <v>32</v>
      </c>
      <c r="T282" s="1" t="s">
        <v>32</v>
      </c>
      <c r="U282" s="1" t="s">
        <v>32</v>
      </c>
      <c r="V282" s="1" t="s">
        <v>32</v>
      </c>
      <c r="W282" s="1" t="s">
        <v>32</v>
      </c>
      <c r="X282" s="51" t="s">
        <v>32</v>
      </c>
      <c r="Y282" s="51" t="s">
        <v>32</v>
      </c>
    </row>
    <row r="283" spans="1:25" ht="58.5" customHeight="1" x14ac:dyDescent="0.25">
      <c r="A283" s="56" t="s">
        <v>33</v>
      </c>
      <c r="B283" s="71" t="s">
        <v>530</v>
      </c>
      <c r="C283" s="58" t="s">
        <v>531</v>
      </c>
      <c r="D283" s="60">
        <f t="shared" si="179"/>
        <v>5.7783359999999995</v>
      </c>
      <c r="E283" s="60" t="s">
        <v>663</v>
      </c>
      <c r="F283" s="60">
        <f t="shared" si="180"/>
        <v>5.7783359999999995</v>
      </c>
      <c r="G283" s="60">
        <v>0</v>
      </c>
      <c r="H283" s="60">
        <v>0</v>
      </c>
      <c r="I283" s="60">
        <f t="shared" si="181"/>
        <v>5.7783359999999995</v>
      </c>
      <c r="J283" s="60">
        <v>0</v>
      </c>
      <c r="K283" s="59">
        <f t="shared" si="182"/>
        <v>4.8152799999999996</v>
      </c>
      <c r="L283" s="61">
        <v>2020</v>
      </c>
      <c r="M283" s="60">
        <v>4.8152799999999996</v>
      </c>
      <c r="N283" s="9" t="s">
        <v>124</v>
      </c>
      <c r="O283" s="1" t="s">
        <v>32</v>
      </c>
      <c r="P283" s="1">
        <v>0.72</v>
      </c>
      <c r="Q283" s="1" t="s">
        <v>32</v>
      </c>
      <c r="R283" s="1">
        <v>0.5</v>
      </c>
      <c r="S283" s="1" t="s">
        <v>32</v>
      </c>
      <c r="T283" s="1" t="s">
        <v>32</v>
      </c>
      <c r="U283" s="1" t="s">
        <v>32</v>
      </c>
      <c r="V283" s="1" t="s">
        <v>32</v>
      </c>
      <c r="W283" s="1" t="s">
        <v>32</v>
      </c>
      <c r="X283" s="51" t="s">
        <v>32</v>
      </c>
      <c r="Y283" s="51" t="s">
        <v>32</v>
      </c>
    </row>
    <row r="284" spans="1:25" ht="54" customHeight="1" x14ac:dyDescent="0.25">
      <c r="A284" s="56" t="s">
        <v>33</v>
      </c>
      <c r="B284" s="70" t="s">
        <v>532</v>
      </c>
      <c r="C284" s="58" t="s">
        <v>533</v>
      </c>
      <c r="D284" s="60">
        <f t="shared" si="179"/>
        <v>7.2727799999999991</v>
      </c>
      <c r="E284" s="60" t="s">
        <v>663</v>
      </c>
      <c r="F284" s="60">
        <f t="shared" si="180"/>
        <v>7.2727799999999991</v>
      </c>
      <c r="G284" s="60">
        <v>0</v>
      </c>
      <c r="H284" s="60">
        <v>0</v>
      </c>
      <c r="I284" s="60">
        <f t="shared" si="181"/>
        <v>7.2727799999999991</v>
      </c>
      <c r="J284" s="60">
        <v>0</v>
      </c>
      <c r="K284" s="59">
        <f t="shared" si="182"/>
        <v>6.0606499999999999</v>
      </c>
      <c r="L284" s="61">
        <v>2020</v>
      </c>
      <c r="M284" s="60">
        <v>6.0606499999999999</v>
      </c>
      <c r="N284" s="9" t="s">
        <v>124</v>
      </c>
      <c r="O284" s="1" t="s">
        <v>32</v>
      </c>
      <c r="P284" s="1">
        <v>1.1599999999999999</v>
      </c>
      <c r="Q284" s="1" t="s">
        <v>32</v>
      </c>
      <c r="R284" s="1">
        <v>0.4</v>
      </c>
      <c r="S284" s="1" t="s">
        <v>32</v>
      </c>
      <c r="T284" s="1" t="s">
        <v>32</v>
      </c>
      <c r="U284" s="1" t="s">
        <v>32</v>
      </c>
      <c r="V284" s="1" t="s">
        <v>32</v>
      </c>
      <c r="W284" s="1" t="s">
        <v>32</v>
      </c>
      <c r="X284" s="51" t="s">
        <v>32</v>
      </c>
      <c r="Y284" s="51" t="s">
        <v>32</v>
      </c>
    </row>
    <row r="285" spans="1:25" ht="54" customHeight="1" x14ac:dyDescent="0.25">
      <c r="A285" s="56" t="s">
        <v>33</v>
      </c>
      <c r="B285" s="70" t="s">
        <v>534</v>
      </c>
      <c r="C285" s="58" t="s">
        <v>535</v>
      </c>
      <c r="D285" s="60">
        <f t="shared" si="179"/>
        <v>2.6532719999999999</v>
      </c>
      <c r="E285" s="60" t="s">
        <v>663</v>
      </c>
      <c r="F285" s="60">
        <f t="shared" si="180"/>
        <v>2.6532719999999999</v>
      </c>
      <c r="G285" s="60">
        <v>0</v>
      </c>
      <c r="H285" s="60">
        <v>0</v>
      </c>
      <c r="I285" s="60">
        <f t="shared" si="181"/>
        <v>2.6532719999999999</v>
      </c>
      <c r="J285" s="60">
        <v>0</v>
      </c>
      <c r="K285" s="59">
        <f t="shared" si="182"/>
        <v>2.2110599999999998</v>
      </c>
      <c r="L285" s="61">
        <v>2020</v>
      </c>
      <c r="M285" s="60">
        <v>2.2110599999999998</v>
      </c>
      <c r="N285" s="9" t="s">
        <v>124</v>
      </c>
      <c r="O285" s="1" t="s">
        <v>32</v>
      </c>
      <c r="P285" s="1">
        <v>7.0000000000000007E-2</v>
      </c>
      <c r="Q285" s="1" t="s">
        <v>32</v>
      </c>
      <c r="R285" s="1">
        <v>0.63</v>
      </c>
      <c r="S285" s="1" t="s">
        <v>32</v>
      </c>
      <c r="T285" s="1" t="s">
        <v>32</v>
      </c>
      <c r="U285" s="1" t="s">
        <v>32</v>
      </c>
      <c r="V285" s="1" t="s">
        <v>32</v>
      </c>
      <c r="W285" s="1" t="s">
        <v>32</v>
      </c>
      <c r="X285" s="51" t="s">
        <v>32</v>
      </c>
      <c r="Y285" s="51" t="s">
        <v>32</v>
      </c>
    </row>
    <row r="286" spans="1:25" ht="49.5" customHeight="1" x14ac:dyDescent="0.25">
      <c r="A286" s="56" t="s">
        <v>33</v>
      </c>
      <c r="B286" s="70" t="s">
        <v>536</v>
      </c>
      <c r="C286" s="58" t="s">
        <v>537</v>
      </c>
      <c r="D286" s="60">
        <f t="shared" si="179"/>
        <v>1.7494919999999998</v>
      </c>
      <c r="E286" s="60" t="s">
        <v>663</v>
      </c>
      <c r="F286" s="60">
        <f t="shared" si="180"/>
        <v>1.7494919999999998</v>
      </c>
      <c r="G286" s="60">
        <v>0</v>
      </c>
      <c r="H286" s="60">
        <v>0</v>
      </c>
      <c r="I286" s="60">
        <f t="shared" si="181"/>
        <v>1.7494919999999998</v>
      </c>
      <c r="J286" s="60">
        <v>0</v>
      </c>
      <c r="K286" s="59">
        <f t="shared" si="182"/>
        <v>1.4579099999999998</v>
      </c>
      <c r="L286" s="61">
        <v>2020</v>
      </c>
      <c r="M286" s="60">
        <v>1.4579099999999998</v>
      </c>
      <c r="N286" s="9" t="s">
        <v>124</v>
      </c>
      <c r="O286" s="1" t="s">
        <v>32</v>
      </c>
      <c r="P286" s="1">
        <v>0.03</v>
      </c>
      <c r="Q286" s="1" t="s">
        <v>32</v>
      </c>
      <c r="R286" s="1">
        <v>0.25</v>
      </c>
      <c r="S286" s="1" t="s">
        <v>32</v>
      </c>
      <c r="T286" s="1" t="s">
        <v>32</v>
      </c>
      <c r="U286" s="1" t="s">
        <v>32</v>
      </c>
      <c r="V286" s="1" t="s">
        <v>32</v>
      </c>
      <c r="W286" s="1" t="s">
        <v>32</v>
      </c>
      <c r="X286" s="51" t="s">
        <v>32</v>
      </c>
      <c r="Y286" s="51" t="s">
        <v>32</v>
      </c>
    </row>
    <row r="287" spans="1:25" ht="52.5" customHeight="1" x14ac:dyDescent="0.25">
      <c r="A287" s="56" t="s">
        <v>33</v>
      </c>
      <c r="B287" s="70" t="s">
        <v>538</v>
      </c>
      <c r="C287" s="58" t="s">
        <v>539</v>
      </c>
      <c r="D287" s="60">
        <f t="shared" si="179"/>
        <v>1.8904800000000002</v>
      </c>
      <c r="E287" s="60" t="s">
        <v>663</v>
      </c>
      <c r="F287" s="60">
        <f t="shared" si="180"/>
        <v>1.8904800000000002</v>
      </c>
      <c r="G287" s="60">
        <v>0</v>
      </c>
      <c r="H287" s="60">
        <v>0</v>
      </c>
      <c r="I287" s="60">
        <f t="shared" si="181"/>
        <v>1.8904800000000002</v>
      </c>
      <c r="J287" s="60">
        <v>0</v>
      </c>
      <c r="K287" s="59">
        <f t="shared" si="182"/>
        <v>1.5754000000000001</v>
      </c>
      <c r="L287" s="61">
        <v>2020</v>
      </c>
      <c r="M287" s="60">
        <v>1.5754000000000001</v>
      </c>
      <c r="N287" s="9" t="s">
        <v>124</v>
      </c>
      <c r="O287" s="1" t="s">
        <v>32</v>
      </c>
      <c r="P287" s="1">
        <v>0.06</v>
      </c>
      <c r="Q287" s="1" t="s">
        <v>32</v>
      </c>
      <c r="R287" s="1">
        <v>0.25</v>
      </c>
      <c r="S287" s="1" t="s">
        <v>32</v>
      </c>
      <c r="T287" s="1" t="s">
        <v>32</v>
      </c>
      <c r="U287" s="1" t="s">
        <v>32</v>
      </c>
      <c r="V287" s="1" t="s">
        <v>32</v>
      </c>
      <c r="W287" s="1" t="s">
        <v>32</v>
      </c>
      <c r="X287" s="51" t="s">
        <v>32</v>
      </c>
      <c r="Y287" s="51" t="s">
        <v>32</v>
      </c>
    </row>
    <row r="288" spans="1:25" ht="52.5" customHeight="1" x14ac:dyDescent="0.25">
      <c r="A288" s="56" t="s">
        <v>33</v>
      </c>
      <c r="B288" s="70" t="s">
        <v>540</v>
      </c>
      <c r="C288" s="58" t="s">
        <v>541</v>
      </c>
      <c r="D288" s="60">
        <f t="shared" si="179"/>
        <v>2.3853839999999997</v>
      </c>
      <c r="E288" s="60" t="s">
        <v>663</v>
      </c>
      <c r="F288" s="60">
        <f t="shared" si="180"/>
        <v>2.3853839999999997</v>
      </c>
      <c r="G288" s="60">
        <v>0</v>
      </c>
      <c r="H288" s="60">
        <v>0</v>
      </c>
      <c r="I288" s="60">
        <f t="shared" si="181"/>
        <v>2.3853839999999997</v>
      </c>
      <c r="J288" s="60">
        <v>0</v>
      </c>
      <c r="K288" s="59">
        <f t="shared" si="182"/>
        <v>1.9878199999999999</v>
      </c>
      <c r="L288" s="61">
        <v>2020</v>
      </c>
      <c r="M288" s="60">
        <v>1.9878199999999999</v>
      </c>
      <c r="N288" s="9" t="s">
        <v>124</v>
      </c>
      <c r="O288" s="1" t="s">
        <v>32</v>
      </c>
      <c r="P288" s="1">
        <v>0.12</v>
      </c>
      <c r="Q288" s="1" t="s">
        <v>32</v>
      </c>
      <c r="R288" s="1">
        <v>0.4</v>
      </c>
      <c r="S288" s="1" t="s">
        <v>32</v>
      </c>
      <c r="T288" s="1" t="s">
        <v>32</v>
      </c>
      <c r="U288" s="1" t="s">
        <v>32</v>
      </c>
      <c r="V288" s="1" t="s">
        <v>32</v>
      </c>
      <c r="W288" s="1" t="s">
        <v>32</v>
      </c>
      <c r="X288" s="51" t="s">
        <v>32</v>
      </c>
      <c r="Y288" s="51" t="s">
        <v>32</v>
      </c>
    </row>
    <row r="289" spans="1:25" ht="48.75" customHeight="1" x14ac:dyDescent="0.25">
      <c r="A289" s="56" t="s">
        <v>33</v>
      </c>
      <c r="B289" s="70" t="s">
        <v>542</v>
      </c>
      <c r="C289" s="58" t="s">
        <v>543</v>
      </c>
      <c r="D289" s="60">
        <f t="shared" si="179"/>
        <v>3.1232160000000002</v>
      </c>
      <c r="E289" s="60" t="s">
        <v>663</v>
      </c>
      <c r="F289" s="60">
        <f t="shared" si="180"/>
        <v>3.1232160000000002</v>
      </c>
      <c r="G289" s="60">
        <v>0</v>
      </c>
      <c r="H289" s="60">
        <v>0</v>
      </c>
      <c r="I289" s="60">
        <f t="shared" si="181"/>
        <v>3.1232160000000002</v>
      </c>
      <c r="J289" s="60">
        <v>0</v>
      </c>
      <c r="K289" s="59">
        <f t="shared" si="182"/>
        <v>2.6026800000000003</v>
      </c>
      <c r="L289" s="61">
        <v>2020</v>
      </c>
      <c r="M289" s="60">
        <v>2.6026800000000003</v>
      </c>
      <c r="N289" s="9" t="s">
        <v>124</v>
      </c>
      <c r="O289" s="1" t="s">
        <v>32</v>
      </c>
      <c r="P289" s="1">
        <v>0.17</v>
      </c>
      <c r="Q289" s="1" t="s">
        <v>32</v>
      </c>
      <c r="R289" s="1">
        <v>0.63</v>
      </c>
      <c r="S289" s="1" t="s">
        <v>32</v>
      </c>
      <c r="T289" s="1" t="s">
        <v>32</v>
      </c>
      <c r="U289" s="1" t="s">
        <v>32</v>
      </c>
      <c r="V289" s="1" t="s">
        <v>32</v>
      </c>
      <c r="W289" s="1" t="s">
        <v>32</v>
      </c>
      <c r="X289" s="51" t="s">
        <v>32</v>
      </c>
      <c r="Y289" s="51" t="s">
        <v>32</v>
      </c>
    </row>
    <row r="290" spans="1:25" ht="48" customHeight="1" x14ac:dyDescent="0.25">
      <c r="A290" s="56" t="s">
        <v>33</v>
      </c>
      <c r="B290" s="70" t="s">
        <v>544</v>
      </c>
      <c r="C290" s="58" t="s">
        <v>545</v>
      </c>
      <c r="D290" s="60">
        <f t="shared" si="179"/>
        <v>4.7043599999999994</v>
      </c>
      <c r="E290" s="60" t="s">
        <v>663</v>
      </c>
      <c r="F290" s="60">
        <f t="shared" si="180"/>
        <v>4.7043599999999994</v>
      </c>
      <c r="G290" s="60">
        <v>0</v>
      </c>
      <c r="H290" s="60">
        <v>0</v>
      </c>
      <c r="I290" s="60">
        <f t="shared" si="181"/>
        <v>4.7043599999999994</v>
      </c>
      <c r="J290" s="60">
        <v>0</v>
      </c>
      <c r="K290" s="59">
        <f t="shared" si="182"/>
        <v>3.9202999999999997</v>
      </c>
      <c r="L290" s="61">
        <v>2021</v>
      </c>
      <c r="M290" s="60">
        <v>3.9202999999999997</v>
      </c>
      <c r="N290" s="9" t="s">
        <v>124</v>
      </c>
      <c r="O290" s="1" t="s">
        <v>32</v>
      </c>
      <c r="P290" s="1">
        <v>0.62</v>
      </c>
      <c r="Q290" s="1" t="s">
        <v>32</v>
      </c>
      <c r="R290" s="1">
        <v>0.25</v>
      </c>
      <c r="S290" s="1" t="s">
        <v>32</v>
      </c>
      <c r="T290" s="1" t="s">
        <v>32</v>
      </c>
      <c r="U290" s="1" t="s">
        <v>32</v>
      </c>
      <c r="V290" s="1" t="s">
        <v>32</v>
      </c>
      <c r="W290" s="1" t="s">
        <v>32</v>
      </c>
      <c r="X290" s="51" t="s">
        <v>32</v>
      </c>
      <c r="Y290" s="51" t="s">
        <v>32</v>
      </c>
    </row>
    <row r="291" spans="1:25" ht="62.25" customHeight="1" x14ac:dyDescent="0.25">
      <c r="A291" s="56" t="s">
        <v>33</v>
      </c>
      <c r="B291" s="70" t="s">
        <v>546</v>
      </c>
      <c r="C291" s="58" t="s">
        <v>547</v>
      </c>
      <c r="D291" s="60">
        <f t="shared" si="179"/>
        <v>6.0732239999999997</v>
      </c>
      <c r="E291" s="60" t="s">
        <v>663</v>
      </c>
      <c r="F291" s="60">
        <f t="shared" si="180"/>
        <v>6.0732239999999997</v>
      </c>
      <c r="G291" s="60">
        <v>0</v>
      </c>
      <c r="H291" s="60">
        <v>0</v>
      </c>
      <c r="I291" s="60">
        <f t="shared" si="181"/>
        <v>6.0732239999999997</v>
      </c>
      <c r="J291" s="60">
        <v>0</v>
      </c>
      <c r="K291" s="59">
        <f t="shared" si="182"/>
        <v>5.0610200000000001</v>
      </c>
      <c r="L291" s="61">
        <v>2021</v>
      </c>
      <c r="M291" s="60">
        <v>5.0610200000000001</v>
      </c>
      <c r="N291" s="9" t="s">
        <v>124</v>
      </c>
      <c r="O291" s="1" t="s">
        <v>32</v>
      </c>
      <c r="P291" s="1">
        <v>0.9</v>
      </c>
      <c r="Q291" s="1" t="s">
        <v>32</v>
      </c>
      <c r="R291" s="1">
        <v>0.25</v>
      </c>
      <c r="S291" s="1" t="s">
        <v>32</v>
      </c>
      <c r="T291" s="1" t="s">
        <v>32</v>
      </c>
      <c r="U291" s="1" t="s">
        <v>32</v>
      </c>
      <c r="V291" s="1" t="s">
        <v>32</v>
      </c>
      <c r="W291" s="1" t="s">
        <v>32</v>
      </c>
      <c r="X291" s="51" t="s">
        <v>32</v>
      </c>
      <c r="Y291" s="51" t="s">
        <v>32</v>
      </c>
    </row>
    <row r="292" spans="1:25" ht="62.25" customHeight="1" x14ac:dyDescent="0.25">
      <c r="A292" s="56" t="s">
        <v>33</v>
      </c>
      <c r="B292" s="70" t="s">
        <v>548</v>
      </c>
      <c r="C292" s="58" t="s">
        <v>549</v>
      </c>
      <c r="D292" s="60">
        <f t="shared" si="179"/>
        <v>5.5843439999999998</v>
      </c>
      <c r="E292" s="60" t="s">
        <v>663</v>
      </c>
      <c r="F292" s="60">
        <f t="shared" si="180"/>
        <v>5.5843439999999998</v>
      </c>
      <c r="G292" s="60">
        <v>0</v>
      </c>
      <c r="H292" s="60">
        <v>0</v>
      </c>
      <c r="I292" s="60">
        <f t="shared" si="181"/>
        <v>5.5843439999999998</v>
      </c>
      <c r="J292" s="60">
        <v>0</v>
      </c>
      <c r="K292" s="59">
        <f t="shared" si="182"/>
        <v>4.6536200000000001</v>
      </c>
      <c r="L292" s="61">
        <v>2021</v>
      </c>
      <c r="M292" s="60">
        <v>4.6536200000000001</v>
      </c>
      <c r="N292" s="9" t="s">
        <v>124</v>
      </c>
      <c r="O292" s="1" t="s">
        <v>32</v>
      </c>
      <c r="P292" s="1">
        <v>0.8</v>
      </c>
      <c r="Q292" s="1" t="s">
        <v>32</v>
      </c>
      <c r="R292" s="1">
        <v>0.25</v>
      </c>
      <c r="S292" s="1" t="s">
        <v>32</v>
      </c>
      <c r="T292" s="1" t="s">
        <v>32</v>
      </c>
      <c r="U292" s="1" t="s">
        <v>32</v>
      </c>
      <c r="V292" s="1" t="s">
        <v>32</v>
      </c>
      <c r="W292" s="1" t="s">
        <v>32</v>
      </c>
      <c r="X292" s="51" t="s">
        <v>32</v>
      </c>
      <c r="Y292" s="51" t="s">
        <v>32</v>
      </c>
    </row>
    <row r="293" spans="1:25" ht="62.25" customHeight="1" x14ac:dyDescent="0.25">
      <c r="A293" s="56" t="s">
        <v>33</v>
      </c>
      <c r="B293" s="71" t="s">
        <v>550</v>
      </c>
      <c r="C293" s="58" t="s">
        <v>551</v>
      </c>
      <c r="D293" s="60">
        <f t="shared" si="179"/>
        <v>1.9177679999999997</v>
      </c>
      <c r="E293" s="60" t="s">
        <v>663</v>
      </c>
      <c r="F293" s="60">
        <f t="shared" si="180"/>
        <v>1.9177679999999997</v>
      </c>
      <c r="G293" s="60">
        <v>0</v>
      </c>
      <c r="H293" s="60">
        <v>0</v>
      </c>
      <c r="I293" s="60">
        <f t="shared" si="181"/>
        <v>1.9177679999999997</v>
      </c>
      <c r="J293" s="60">
        <v>0</v>
      </c>
      <c r="K293" s="59">
        <f t="shared" si="182"/>
        <v>1.5981399999999999</v>
      </c>
      <c r="L293" s="61">
        <v>2021</v>
      </c>
      <c r="M293" s="60">
        <v>1.5981399999999999</v>
      </c>
      <c r="N293" s="9" t="s">
        <v>124</v>
      </c>
      <c r="O293" s="1" t="s">
        <v>32</v>
      </c>
      <c r="P293" s="1">
        <v>0.05</v>
      </c>
      <c r="Q293" s="1" t="s">
        <v>32</v>
      </c>
      <c r="R293" s="1">
        <v>0.25</v>
      </c>
      <c r="S293" s="1" t="s">
        <v>32</v>
      </c>
      <c r="T293" s="1" t="s">
        <v>32</v>
      </c>
      <c r="U293" s="1" t="s">
        <v>32</v>
      </c>
      <c r="V293" s="1" t="s">
        <v>32</v>
      </c>
      <c r="W293" s="1" t="s">
        <v>32</v>
      </c>
      <c r="X293" s="51" t="s">
        <v>32</v>
      </c>
      <c r="Y293" s="51" t="s">
        <v>32</v>
      </c>
    </row>
    <row r="294" spans="1:25" ht="62.25" customHeight="1" x14ac:dyDescent="0.25">
      <c r="A294" s="56" t="s">
        <v>33</v>
      </c>
      <c r="B294" s="70" t="s">
        <v>552</v>
      </c>
      <c r="C294" s="58" t="s">
        <v>553</v>
      </c>
      <c r="D294" s="60">
        <f t="shared" si="179"/>
        <v>2.1392880000000001</v>
      </c>
      <c r="E294" s="60" t="s">
        <v>663</v>
      </c>
      <c r="F294" s="60">
        <f t="shared" si="180"/>
        <v>2.1392880000000001</v>
      </c>
      <c r="G294" s="60">
        <v>0</v>
      </c>
      <c r="H294" s="60">
        <v>0</v>
      </c>
      <c r="I294" s="60">
        <f t="shared" si="181"/>
        <v>2.1392880000000001</v>
      </c>
      <c r="J294" s="60">
        <v>0</v>
      </c>
      <c r="K294" s="59">
        <f t="shared" si="182"/>
        <v>1.78274</v>
      </c>
      <c r="L294" s="61">
        <v>2021</v>
      </c>
      <c r="M294" s="60">
        <v>1.78274</v>
      </c>
      <c r="N294" s="9" t="s">
        <v>124</v>
      </c>
      <c r="O294" s="1" t="s">
        <v>32</v>
      </c>
      <c r="P294" s="1">
        <v>0.05</v>
      </c>
      <c r="Q294" s="1" t="s">
        <v>32</v>
      </c>
      <c r="R294" s="1">
        <v>0.4</v>
      </c>
      <c r="S294" s="1" t="s">
        <v>32</v>
      </c>
      <c r="T294" s="1" t="s">
        <v>32</v>
      </c>
      <c r="U294" s="1" t="s">
        <v>32</v>
      </c>
      <c r="V294" s="1" t="s">
        <v>32</v>
      </c>
      <c r="W294" s="1" t="s">
        <v>32</v>
      </c>
      <c r="X294" s="51" t="s">
        <v>32</v>
      </c>
      <c r="Y294" s="51" t="s">
        <v>32</v>
      </c>
    </row>
    <row r="295" spans="1:25" ht="62.25" customHeight="1" x14ac:dyDescent="0.25">
      <c r="A295" s="56" t="s">
        <v>33</v>
      </c>
      <c r="B295" s="70" t="s">
        <v>669</v>
      </c>
      <c r="C295" s="58" t="s">
        <v>554</v>
      </c>
      <c r="D295" s="60">
        <f t="shared" si="179"/>
        <v>1.7865600000000001</v>
      </c>
      <c r="E295" s="60" t="s">
        <v>663</v>
      </c>
      <c r="F295" s="60">
        <f t="shared" si="180"/>
        <v>1.7865600000000001</v>
      </c>
      <c r="G295" s="60">
        <v>0</v>
      </c>
      <c r="H295" s="60">
        <v>0</v>
      </c>
      <c r="I295" s="60">
        <f t="shared" si="181"/>
        <v>1.7865600000000001</v>
      </c>
      <c r="J295" s="60">
        <v>0</v>
      </c>
      <c r="K295" s="59">
        <f t="shared" si="182"/>
        <v>1.4888000000000001</v>
      </c>
      <c r="L295" s="61">
        <v>2021</v>
      </c>
      <c r="M295" s="60">
        <v>1.4888000000000001</v>
      </c>
      <c r="N295" s="9" t="s">
        <v>124</v>
      </c>
      <c r="O295" s="1" t="s">
        <v>32</v>
      </c>
      <c r="P295" s="1">
        <v>0.05</v>
      </c>
      <c r="Q295" s="1" t="s">
        <v>32</v>
      </c>
      <c r="R295" s="1">
        <v>0.25</v>
      </c>
      <c r="S295" s="1" t="s">
        <v>32</v>
      </c>
      <c r="T295" s="1" t="s">
        <v>32</v>
      </c>
      <c r="U295" s="1" t="s">
        <v>32</v>
      </c>
      <c r="V295" s="1" t="s">
        <v>32</v>
      </c>
      <c r="W295" s="1" t="s">
        <v>32</v>
      </c>
      <c r="X295" s="51" t="s">
        <v>32</v>
      </c>
      <c r="Y295" s="51" t="s">
        <v>32</v>
      </c>
    </row>
    <row r="296" spans="1:25" ht="62.25" customHeight="1" x14ac:dyDescent="0.25">
      <c r="A296" s="56" t="s">
        <v>33</v>
      </c>
      <c r="B296" s="70" t="s">
        <v>555</v>
      </c>
      <c r="C296" s="58" t="s">
        <v>556</v>
      </c>
      <c r="D296" s="60">
        <f t="shared" si="179"/>
        <v>4.3992599999999999</v>
      </c>
      <c r="E296" s="60" t="s">
        <v>663</v>
      </c>
      <c r="F296" s="60">
        <f t="shared" si="180"/>
        <v>4.3992599999999999</v>
      </c>
      <c r="G296" s="60">
        <v>0</v>
      </c>
      <c r="H296" s="60">
        <v>0</v>
      </c>
      <c r="I296" s="60">
        <f t="shared" si="181"/>
        <v>4.3992599999999999</v>
      </c>
      <c r="J296" s="60">
        <v>0</v>
      </c>
      <c r="K296" s="59">
        <f t="shared" si="182"/>
        <v>3.6660499999999998</v>
      </c>
      <c r="L296" s="61">
        <v>2021</v>
      </c>
      <c r="M296" s="60">
        <v>3.6660499999999998</v>
      </c>
      <c r="N296" s="9" t="s">
        <v>124</v>
      </c>
      <c r="O296" s="1" t="s">
        <v>32</v>
      </c>
      <c r="P296" s="1">
        <v>0.17</v>
      </c>
      <c r="Q296" s="1" t="s">
        <v>32</v>
      </c>
      <c r="R296" s="1">
        <v>0.65</v>
      </c>
      <c r="S296" s="1" t="s">
        <v>32</v>
      </c>
      <c r="T296" s="1" t="s">
        <v>32</v>
      </c>
      <c r="U296" s="1" t="s">
        <v>32</v>
      </c>
      <c r="V296" s="1" t="s">
        <v>32</v>
      </c>
      <c r="W296" s="1" t="s">
        <v>32</v>
      </c>
      <c r="X296" s="51" t="s">
        <v>32</v>
      </c>
      <c r="Y296" s="51" t="s">
        <v>32</v>
      </c>
    </row>
    <row r="297" spans="1:25" ht="62.25" customHeight="1" x14ac:dyDescent="0.25">
      <c r="A297" s="56" t="s">
        <v>33</v>
      </c>
      <c r="B297" s="70" t="s">
        <v>670</v>
      </c>
      <c r="C297" s="58" t="s">
        <v>557</v>
      </c>
      <c r="D297" s="60">
        <f t="shared" si="179"/>
        <v>2.1392880000000001</v>
      </c>
      <c r="E297" s="60" t="s">
        <v>663</v>
      </c>
      <c r="F297" s="60">
        <f t="shared" si="180"/>
        <v>2.1392880000000001</v>
      </c>
      <c r="G297" s="60">
        <v>0</v>
      </c>
      <c r="H297" s="60">
        <v>0</v>
      </c>
      <c r="I297" s="60">
        <f t="shared" si="181"/>
        <v>2.1392880000000001</v>
      </c>
      <c r="J297" s="60">
        <v>0</v>
      </c>
      <c r="K297" s="59">
        <f t="shared" si="182"/>
        <v>1.78274</v>
      </c>
      <c r="L297" s="61">
        <v>2021</v>
      </c>
      <c r="M297" s="60">
        <v>1.78274</v>
      </c>
      <c r="N297" s="9" t="s">
        <v>124</v>
      </c>
      <c r="O297" s="1" t="s">
        <v>32</v>
      </c>
      <c r="P297" s="1">
        <v>0.05</v>
      </c>
      <c r="Q297" s="1" t="s">
        <v>32</v>
      </c>
      <c r="R297" s="1">
        <v>0.4</v>
      </c>
      <c r="S297" s="1" t="s">
        <v>32</v>
      </c>
      <c r="T297" s="1" t="s">
        <v>32</v>
      </c>
      <c r="U297" s="1" t="s">
        <v>32</v>
      </c>
      <c r="V297" s="1" t="s">
        <v>32</v>
      </c>
      <c r="W297" s="1" t="s">
        <v>32</v>
      </c>
      <c r="X297" s="51" t="s">
        <v>32</v>
      </c>
      <c r="Y297" s="51" t="s">
        <v>32</v>
      </c>
    </row>
    <row r="298" spans="1:25" ht="62.25" customHeight="1" x14ac:dyDescent="0.25">
      <c r="A298" s="56" t="s">
        <v>33</v>
      </c>
      <c r="B298" s="70" t="s">
        <v>558</v>
      </c>
      <c r="C298" s="58" t="s">
        <v>559</v>
      </c>
      <c r="D298" s="60">
        <f t="shared" si="179"/>
        <v>4.7630999999999997</v>
      </c>
      <c r="E298" s="60" t="s">
        <v>663</v>
      </c>
      <c r="F298" s="60">
        <f t="shared" si="180"/>
        <v>4.7630999999999997</v>
      </c>
      <c r="G298" s="60">
        <v>0</v>
      </c>
      <c r="H298" s="60">
        <v>0</v>
      </c>
      <c r="I298" s="60">
        <f t="shared" si="181"/>
        <v>4.7630999999999997</v>
      </c>
      <c r="J298" s="60">
        <v>0</v>
      </c>
      <c r="K298" s="59">
        <f t="shared" si="182"/>
        <v>3.9692500000000002</v>
      </c>
      <c r="L298" s="61">
        <v>2021</v>
      </c>
      <c r="M298" s="60">
        <v>3.9692500000000002</v>
      </c>
      <c r="N298" s="9" t="s">
        <v>124</v>
      </c>
      <c r="O298" s="1" t="s">
        <v>32</v>
      </c>
      <c r="P298" s="1">
        <v>0.25</v>
      </c>
      <c r="Q298" s="1" t="s">
        <v>32</v>
      </c>
      <c r="R298" s="1">
        <v>1.26</v>
      </c>
      <c r="S298" s="1" t="s">
        <v>32</v>
      </c>
      <c r="T298" s="1" t="s">
        <v>32</v>
      </c>
      <c r="U298" s="1" t="s">
        <v>32</v>
      </c>
      <c r="V298" s="1" t="s">
        <v>32</v>
      </c>
      <c r="W298" s="1" t="s">
        <v>32</v>
      </c>
      <c r="X298" s="51" t="s">
        <v>32</v>
      </c>
      <c r="Y298" s="51" t="s">
        <v>32</v>
      </c>
    </row>
    <row r="299" spans="1:25" ht="62.25" customHeight="1" x14ac:dyDescent="0.25">
      <c r="A299" s="56" t="s">
        <v>33</v>
      </c>
      <c r="B299" s="70" t="s">
        <v>560</v>
      </c>
      <c r="C299" s="58" t="s">
        <v>561</v>
      </c>
      <c r="D299" s="60">
        <f t="shared" si="179"/>
        <v>3.612012</v>
      </c>
      <c r="E299" s="60" t="s">
        <v>663</v>
      </c>
      <c r="F299" s="60">
        <f t="shared" si="180"/>
        <v>3.612012</v>
      </c>
      <c r="G299" s="60">
        <v>0</v>
      </c>
      <c r="H299" s="60">
        <v>0</v>
      </c>
      <c r="I299" s="60">
        <f t="shared" si="181"/>
        <v>3.612012</v>
      </c>
      <c r="J299" s="60">
        <v>0</v>
      </c>
      <c r="K299" s="59">
        <f t="shared" si="182"/>
        <v>3.0100100000000003</v>
      </c>
      <c r="L299" s="61">
        <v>2021</v>
      </c>
      <c r="M299" s="60">
        <v>3.0100100000000003</v>
      </c>
      <c r="N299" s="9" t="s">
        <v>124</v>
      </c>
      <c r="O299" s="1" t="s">
        <v>32</v>
      </c>
      <c r="P299" s="1">
        <v>0.17</v>
      </c>
      <c r="Q299" s="1" t="s">
        <v>32</v>
      </c>
      <c r="R299" s="1">
        <v>0.8</v>
      </c>
      <c r="S299" s="1" t="s">
        <v>32</v>
      </c>
      <c r="T299" s="1" t="s">
        <v>32</v>
      </c>
      <c r="U299" s="1" t="s">
        <v>32</v>
      </c>
      <c r="V299" s="1" t="s">
        <v>32</v>
      </c>
      <c r="W299" s="1" t="s">
        <v>32</v>
      </c>
      <c r="X299" s="51" t="s">
        <v>32</v>
      </c>
      <c r="Y299" s="51" t="s">
        <v>32</v>
      </c>
    </row>
    <row r="300" spans="1:25" ht="62.25" customHeight="1" x14ac:dyDescent="0.25">
      <c r="A300" s="56" t="s">
        <v>33</v>
      </c>
      <c r="B300" s="70" t="s">
        <v>562</v>
      </c>
      <c r="C300" s="58" t="s">
        <v>563</v>
      </c>
      <c r="D300" s="60">
        <f t="shared" si="179"/>
        <v>3.3672839999999993</v>
      </c>
      <c r="E300" s="60" t="s">
        <v>663</v>
      </c>
      <c r="F300" s="60">
        <f t="shared" si="180"/>
        <v>3.3672839999999993</v>
      </c>
      <c r="G300" s="60">
        <v>0</v>
      </c>
      <c r="H300" s="60">
        <v>0</v>
      </c>
      <c r="I300" s="60">
        <f t="shared" si="181"/>
        <v>3.3672839999999993</v>
      </c>
      <c r="J300" s="60">
        <v>0</v>
      </c>
      <c r="K300" s="59">
        <f t="shared" si="182"/>
        <v>2.8060699999999996</v>
      </c>
      <c r="L300" s="61">
        <v>2022</v>
      </c>
      <c r="M300" s="60">
        <v>2.8060699999999996</v>
      </c>
      <c r="N300" s="9" t="s">
        <v>124</v>
      </c>
      <c r="O300" s="1" t="s">
        <v>32</v>
      </c>
      <c r="P300" s="1">
        <v>0.32</v>
      </c>
      <c r="Q300" s="1" t="s">
        <v>32</v>
      </c>
      <c r="R300" s="1">
        <v>0.25</v>
      </c>
      <c r="S300" s="1" t="s">
        <v>32</v>
      </c>
      <c r="T300" s="1" t="s">
        <v>32</v>
      </c>
      <c r="U300" s="1" t="s">
        <v>32</v>
      </c>
      <c r="V300" s="1" t="s">
        <v>32</v>
      </c>
      <c r="W300" s="1" t="s">
        <v>32</v>
      </c>
      <c r="X300" s="51" t="s">
        <v>32</v>
      </c>
      <c r="Y300" s="51" t="s">
        <v>32</v>
      </c>
    </row>
    <row r="301" spans="1:25" ht="62.25" customHeight="1" x14ac:dyDescent="0.25">
      <c r="A301" s="56" t="s">
        <v>33</v>
      </c>
      <c r="B301" s="70" t="s">
        <v>564</v>
      </c>
      <c r="C301" s="58" t="s">
        <v>565</v>
      </c>
      <c r="D301" s="60">
        <f t="shared" si="179"/>
        <v>3.0605280000000001</v>
      </c>
      <c r="E301" s="60" t="s">
        <v>663</v>
      </c>
      <c r="F301" s="60">
        <f t="shared" si="180"/>
        <v>3.0605280000000001</v>
      </c>
      <c r="G301" s="60">
        <v>0</v>
      </c>
      <c r="H301" s="60">
        <v>0</v>
      </c>
      <c r="I301" s="60">
        <f t="shared" si="181"/>
        <v>3.0605280000000001</v>
      </c>
      <c r="J301" s="60">
        <v>0</v>
      </c>
      <c r="K301" s="59">
        <f t="shared" si="182"/>
        <v>2.55044</v>
      </c>
      <c r="L301" s="61">
        <v>2022</v>
      </c>
      <c r="M301" s="60">
        <v>2.55044</v>
      </c>
      <c r="N301" s="9" t="s">
        <v>124</v>
      </c>
      <c r="O301" s="1" t="s">
        <v>32</v>
      </c>
      <c r="P301" s="1">
        <v>0.26</v>
      </c>
      <c r="Q301" s="1" t="s">
        <v>32</v>
      </c>
      <c r="R301" s="1">
        <v>0.25</v>
      </c>
      <c r="S301" s="1" t="s">
        <v>32</v>
      </c>
      <c r="T301" s="1" t="s">
        <v>32</v>
      </c>
      <c r="U301" s="1" t="s">
        <v>32</v>
      </c>
      <c r="V301" s="1" t="s">
        <v>32</v>
      </c>
      <c r="W301" s="1" t="s">
        <v>32</v>
      </c>
      <c r="X301" s="51" t="s">
        <v>32</v>
      </c>
      <c r="Y301" s="51" t="s">
        <v>32</v>
      </c>
    </row>
    <row r="302" spans="1:25" ht="62.25" customHeight="1" x14ac:dyDescent="0.25">
      <c r="A302" s="56" t="s">
        <v>33</v>
      </c>
      <c r="B302" s="70" t="s">
        <v>566</v>
      </c>
      <c r="C302" s="58" t="s">
        <v>567</v>
      </c>
      <c r="D302" s="60">
        <f t="shared" si="179"/>
        <v>3.2637840000000002</v>
      </c>
      <c r="E302" s="60" t="s">
        <v>663</v>
      </c>
      <c r="F302" s="60">
        <f t="shared" si="180"/>
        <v>3.2637840000000002</v>
      </c>
      <c r="G302" s="60">
        <v>0</v>
      </c>
      <c r="H302" s="60">
        <v>0</v>
      </c>
      <c r="I302" s="60">
        <f t="shared" si="181"/>
        <v>3.2637840000000002</v>
      </c>
      <c r="J302" s="60">
        <v>0</v>
      </c>
      <c r="K302" s="59">
        <f t="shared" si="182"/>
        <v>2.7198200000000003</v>
      </c>
      <c r="L302" s="61">
        <v>2022</v>
      </c>
      <c r="M302" s="60">
        <v>2.7198200000000003</v>
      </c>
      <c r="N302" s="9" t="s">
        <v>124</v>
      </c>
      <c r="O302" s="1" t="s">
        <v>32</v>
      </c>
      <c r="P302" s="1">
        <v>0.3</v>
      </c>
      <c r="Q302" s="1" t="s">
        <v>32</v>
      </c>
      <c r="R302" s="1">
        <v>0.25</v>
      </c>
      <c r="S302" s="1" t="s">
        <v>32</v>
      </c>
      <c r="T302" s="1" t="s">
        <v>32</v>
      </c>
      <c r="U302" s="1" t="s">
        <v>32</v>
      </c>
      <c r="V302" s="1" t="s">
        <v>32</v>
      </c>
      <c r="W302" s="1" t="s">
        <v>32</v>
      </c>
      <c r="X302" s="51" t="s">
        <v>32</v>
      </c>
      <c r="Y302" s="51" t="s">
        <v>32</v>
      </c>
    </row>
    <row r="303" spans="1:25" ht="62.25" customHeight="1" x14ac:dyDescent="0.25">
      <c r="A303" s="56" t="s">
        <v>33</v>
      </c>
      <c r="B303" s="71" t="s">
        <v>568</v>
      </c>
      <c r="C303" s="58" t="s">
        <v>569</v>
      </c>
      <c r="D303" s="60">
        <f t="shared" si="179"/>
        <v>2.2248600000000001</v>
      </c>
      <c r="E303" s="60" t="s">
        <v>663</v>
      </c>
      <c r="F303" s="60">
        <f t="shared" si="180"/>
        <v>2.2248600000000001</v>
      </c>
      <c r="G303" s="60">
        <v>0</v>
      </c>
      <c r="H303" s="60">
        <v>0</v>
      </c>
      <c r="I303" s="60">
        <f t="shared" si="181"/>
        <v>2.2248600000000001</v>
      </c>
      <c r="J303" s="60">
        <v>0</v>
      </c>
      <c r="K303" s="59">
        <f t="shared" si="182"/>
        <v>1.8540500000000002</v>
      </c>
      <c r="L303" s="61">
        <v>2022</v>
      </c>
      <c r="M303" s="60">
        <v>1.8540500000000002</v>
      </c>
      <c r="N303" s="9" t="s">
        <v>124</v>
      </c>
      <c r="O303" s="1" t="s">
        <v>32</v>
      </c>
      <c r="P303" s="1">
        <v>0.05</v>
      </c>
      <c r="Q303" s="1" t="s">
        <v>32</v>
      </c>
      <c r="R303" s="1">
        <v>0.4</v>
      </c>
      <c r="S303" s="1" t="s">
        <v>32</v>
      </c>
      <c r="T303" s="1" t="s">
        <v>32</v>
      </c>
      <c r="U303" s="1" t="s">
        <v>32</v>
      </c>
      <c r="V303" s="51" t="s">
        <v>32</v>
      </c>
      <c r="W303" s="1" t="s">
        <v>32</v>
      </c>
      <c r="X303" s="51" t="s">
        <v>32</v>
      </c>
      <c r="Y303" s="51" t="s">
        <v>32</v>
      </c>
    </row>
    <row r="304" spans="1:25" ht="62.25" customHeight="1" x14ac:dyDescent="0.25">
      <c r="A304" s="56" t="s">
        <v>33</v>
      </c>
      <c r="B304" s="70" t="s">
        <v>570</v>
      </c>
      <c r="C304" s="58" t="s">
        <v>571</v>
      </c>
      <c r="D304" s="60">
        <f t="shared" si="179"/>
        <v>2.8705919999999998</v>
      </c>
      <c r="E304" s="60" t="s">
        <v>663</v>
      </c>
      <c r="F304" s="60">
        <f t="shared" si="180"/>
        <v>2.8705919999999998</v>
      </c>
      <c r="G304" s="60">
        <v>0</v>
      </c>
      <c r="H304" s="60">
        <v>0</v>
      </c>
      <c r="I304" s="60">
        <f t="shared" si="181"/>
        <v>2.8705919999999998</v>
      </c>
      <c r="J304" s="60">
        <v>0</v>
      </c>
      <c r="K304" s="59">
        <f t="shared" si="182"/>
        <v>2.3921600000000001</v>
      </c>
      <c r="L304" s="61">
        <v>2022</v>
      </c>
      <c r="M304" s="60">
        <v>2.3921600000000001</v>
      </c>
      <c r="N304" s="9" t="s">
        <v>124</v>
      </c>
      <c r="O304" s="1" t="s">
        <v>32</v>
      </c>
      <c r="P304" s="1">
        <v>7.0000000000000007E-2</v>
      </c>
      <c r="Q304" s="1" t="s">
        <v>32</v>
      </c>
      <c r="R304" s="1">
        <v>0.63</v>
      </c>
      <c r="S304" s="1" t="s">
        <v>32</v>
      </c>
      <c r="T304" s="1" t="s">
        <v>32</v>
      </c>
      <c r="U304" s="1" t="s">
        <v>32</v>
      </c>
      <c r="V304" s="51" t="s">
        <v>32</v>
      </c>
      <c r="W304" s="1" t="s">
        <v>32</v>
      </c>
      <c r="X304" s="51" t="s">
        <v>32</v>
      </c>
      <c r="Y304" s="51" t="s">
        <v>32</v>
      </c>
    </row>
    <row r="305" spans="1:25" ht="62.25" customHeight="1" x14ac:dyDescent="0.25">
      <c r="A305" s="56" t="s">
        <v>33</v>
      </c>
      <c r="B305" s="70" t="s">
        <v>572</v>
      </c>
      <c r="C305" s="58" t="s">
        <v>573</v>
      </c>
      <c r="D305" s="60">
        <f t="shared" si="179"/>
        <v>2.2248600000000001</v>
      </c>
      <c r="E305" s="60" t="s">
        <v>663</v>
      </c>
      <c r="F305" s="60">
        <f t="shared" si="180"/>
        <v>2.2248600000000001</v>
      </c>
      <c r="G305" s="60">
        <v>0</v>
      </c>
      <c r="H305" s="60">
        <v>0</v>
      </c>
      <c r="I305" s="60">
        <f t="shared" si="181"/>
        <v>2.2248600000000001</v>
      </c>
      <c r="J305" s="60">
        <v>0</v>
      </c>
      <c r="K305" s="59">
        <f t="shared" si="182"/>
        <v>1.8540500000000002</v>
      </c>
      <c r="L305" s="61">
        <v>2022</v>
      </c>
      <c r="M305" s="60">
        <v>1.8540500000000002</v>
      </c>
      <c r="N305" s="9" t="s">
        <v>124</v>
      </c>
      <c r="O305" s="1" t="s">
        <v>32</v>
      </c>
      <c r="P305" s="1">
        <v>0.05</v>
      </c>
      <c r="Q305" s="1" t="s">
        <v>32</v>
      </c>
      <c r="R305" s="1">
        <v>0.4</v>
      </c>
      <c r="S305" s="1" t="s">
        <v>32</v>
      </c>
      <c r="T305" s="1" t="s">
        <v>32</v>
      </c>
      <c r="U305" s="1" t="s">
        <v>32</v>
      </c>
      <c r="V305" s="51" t="s">
        <v>32</v>
      </c>
      <c r="W305" s="1" t="s">
        <v>32</v>
      </c>
      <c r="X305" s="51" t="s">
        <v>32</v>
      </c>
      <c r="Y305" s="51" t="s">
        <v>32</v>
      </c>
    </row>
    <row r="306" spans="1:25" ht="62.25" customHeight="1" x14ac:dyDescent="0.25">
      <c r="A306" s="56" t="s">
        <v>33</v>
      </c>
      <c r="B306" s="70" t="s">
        <v>574</v>
      </c>
      <c r="C306" s="58" t="s">
        <v>575</v>
      </c>
      <c r="D306" s="60">
        <f t="shared" si="179"/>
        <v>4.168488</v>
      </c>
      <c r="E306" s="60" t="s">
        <v>663</v>
      </c>
      <c r="F306" s="60">
        <f t="shared" si="180"/>
        <v>4.168488</v>
      </c>
      <c r="G306" s="60">
        <v>0</v>
      </c>
      <c r="H306" s="60">
        <v>0</v>
      </c>
      <c r="I306" s="60">
        <f t="shared" si="181"/>
        <v>4.168488</v>
      </c>
      <c r="J306" s="60">
        <v>0</v>
      </c>
      <c r="K306" s="59">
        <f t="shared" si="182"/>
        <v>3.4737399999999998</v>
      </c>
      <c r="L306" s="61">
        <v>2022</v>
      </c>
      <c r="M306" s="60">
        <v>3.4737399999999998</v>
      </c>
      <c r="N306" s="9" t="s">
        <v>124</v>
      </c>
      <c r="O306" s="1" t="s">
        <v>32</v>
      </c>
      <c r="P306" s="1">
        <v>0.09</v>
      </c>
      <c r="Q306" s="1" t="s">
        <v>32</v>
      </c>
      <c r="R306" s="1">
        <v>0.65</v>
      </c>
      <c r="S306" s="1" t="s">
        <v>32</v>
      </c>
      <c r="T306" s="1" t="s">
        <v>32</v>
      </c>
      <c r="U306" s="1" t="s">
        <v>32</v>
      </c>
      <c r="V306" s="1" t="s">
        <v>32</v>
      </c>
      <c r="W306" s="1" t="s">
        <v>32</v>
      </c>
      <c r="X306" s="51" t="s">
        <v>32</v>
      </c>
      <c r="Y306" s="51" t="s">
        <v>32</v>
      </c>
    </row>
    <row r="307" spans="1:25" ht="62.25" customHeight="1" x14ac:dyDescent="0.25">
      <c r="A307" s="56" t="s">
        <v>33</v>
      </c>
      <c r="B307" s="70" t="s">
        <v>576</v>
      </c>
      <c r="C307" s="58" t="s">
        <v>577</v>
      </c>
      <c r="D307" s="60">
        <f t="shared" si="179"/>
        <v>4.1101679999999998</v>
      </c>
      <c r="E307" s="60" t="s">
        <v>663</v>
      </c>
      <c r="F307" s="60">
        <f t="shared" si="180"/>
        <v>4.1101679999999998</v>
      </c>
      <c r="G307" s="60">
        <v>0</v>
      </c>
      <c r="H307" s="60">
        <v>0</v>
      </c>
      <c r="I307" s="60">
        <f t="shared" si="181"/>
        <v>4.1101679999999998</v>
      </c>
      <c r="J307" s="60">
        <v>0</v>
      </c>
      <c r="K307" s="59">
        <f t="shared" si="182"/>
        <v>3.4251400000000003</v>
      </c>
      <c r="L307" s="61">
        <v>2022</v>
      </c>
      <c r="M307" s="60">
        <v>3.4251400000000003</v>
      </c>
      <c r="N307" s="9" t="s">
        <v>124</v>
      </c>
      <c r="O307" s="1" t="s">
        <v>32</v>
      </c>
      <c r="P307" s="1">
        <v>0.24</v>
      </c>
      <c r="Q307" s="1" t="s">
        <v>32</v>
      </c>
      <c r="R307" s="1">
        <v>0.8</v>
      </c>
      <c r="S307" s="1" t="s">
        <v>32</v>
      </c>
      <c r="T307" s="1" t="s">
        <v>32</v>
      </c>
      <c r="U307" s="1" t="s">
        <v>32</v>
      </c>
      <c r="V307" s="1" t="s">
        <v>32</v>
      </c>
      <c r="W307" s="1" t="s">
        <v>32</v>
      </c>
      <c r="X307" s="51" t="s">
        <v>32</v>
      </c>
      <c r="Y307" s="51" t="s">
        <v>32</v>
      </c>
    </row>
    <row r="308" spans="1:25" ht="62.25" customHeight="1" x14ac:dyDescent="0.25">
      <c r="A308" s="56" t="s">
        <v>33</v>
      </c>
      <c r="B308" s="70" t="s">
        <v>578</v>
      </c>
      <c r="C308" s="58" t="s">
        <v>579</v>
      </c>
      <c r="D308" s="60">
        <f t="shared" si="179"/>
        <v>3.7036439999999997</v>
      </c>
      <c r="E308" s="60" t="s">
        <v>663</v>
      </c>
      <c r="F308" s="60">
        <f t="shared" si="180"/>
        <v>3.7036439999999997</v>
      </c>
      <c r="G308" s="60">
        <v>0</v>
      </c>
      <c r="H308" s="60">
        <v>0</v>
      </c>
      <c r="I308" s="60">
        <f t="shared" si="181"/>
        <v>3.7036439999999997</v>
      </c>
      <c r="J308" s="60">
        <v>0</v>
      </c>
      <c r="K308" s="59">
        <f t="shared" si="182"/>
        <v>3.0863700000000001</v>
      </c>
      <c r="L308" s="61">
        <v>2022</v>
      </c>
      <c r="M308" s="60">
        <v>3.0863700000000001</v>
      </c>
      <c r="N308" s="9" t="s">
        <v>124</v>
      </c>
      <c r="O308" s="1" t="s">
        <v>32</v>
      </c>
      <c r="P308" s="1">
        <v>0.16</v>
      </c>
      <c r="Q308" s="1" t="s">
        <v>32</v>
      </c>
      <c r="R308" s="1">
        <v>0.8</v>
      </c>
      <c r="S308" s="1" t="s">
        <v>32</v>
      </c>
      <c r="T308" s="1" t="s">
        <v>32</v>
      </c>
      <c r="U308" s="1" t="s">
        <v>32</v>
      </c>
      <c r="V308" s="1" t="s">
        <v>32</v>
      </c>
      <c r="W308" s="1" t="s">
        <v>32</v>
      </c>
      <c r="X308" s="51" t="s">
        <v>32</v>
      </c>
      <c r="Y308" s="51" t="s">
        <v>32</v>
      </c>
    </row>
    <row r="309" spans="1:25" ht="62.25" customHeight="1" x14ac:dyDescent="0.25">
      <c r="A309" s="56" t="s">
        <v>33</v>
      </c>
      <c r="B309" s="70" t="s">
        <v>580</v>
      </c>
      <c r="C309" s="58" t="s">
        <v>581</v>
      </c>
      <c r="D309" s="60">
        <f t="shared" si="179"/>
        <v>2.2248600000000001</v>
      </c>
      <c r="E309" s="60" t="s">
        <v>663</v>
      </c>
      <c r="F309" s="60">
        <f t="shared" si="180"/>
        <v>2.2248600000000001</v>
      </c>
      <c r="G309" s="60">
        <v>0</v>
      </c>
      <c r="H309" s="60">
        <v>0</v>
      </c>
      <c r="I309" s="60">
        <f t="shared" si="181"/>
        <v>2.2248600000000001</v>
      </c>
      <c r="J309" s="60">
        <v>0</v>
      </c>
      <c r="K309" s="59">
        <f t="shared" si="182"/>
        <v>1.8540500000000002</v>
      </c>
      <c r="L309" s="61">
        <v>2022</v>
      </c>
      <c r="M309" s="60">
        <v>1.8540500000000002</v>
      </c>
      <c r="N309" s="9" t="s">
        <v>124</v>
      </c>
      <c r="O309" s="1" t="s">
        <v>32</v>
      </c>
      <c r="P309" s="1">
        <v>0.05</v>
      </c>
      <c r="Q309" s="1" t="s">
        <v>32</v>
      </c>
      <c r="R309" s="72">
        <v>0.4</v>
      </c>
      <c r="S309" s="72" t="s">
        <v>32</v>
      </c>
      <c r="T309" s="1" t="s">
        <v>32</v>
      </c>
      <c r="U309" s="1" t="s">
        <v>32</v>
      </c>
      <c r="V309" s="1" t="s">
        <v>32</v>
      </c>
      <c r="W309" s="1" t="s">
        <v>32</v>
      </c>
      <c r="X309" s="51" t="s">
        <v>32</v>
      </c>
      <c r="Y309" s="51" t="s">
        <v>32</v>
      </c>
    </row>
    <row r="310" spans="1:25" ht="62.25" customHeight="1" x14ac:dyDescent="0.25">
      <c r="A310" s="56" t="s">
        <v>33</v>
      </c>
      <c r="B310" s="70" t="s">
        <v>582</v>
      </c>
      <c r="C310" s="58" t="s">
        <v>583</v>
      </c>
      <c r="D310" s="60">
        <f t="shared" si="179"/>
        <v>5.7723599999999982</v>
      </c>
      <c r="E310" s="60" t="s">
        <v>663</v>
      </c>
      <c r="F310" s="60">
        <f t="shared" si="180"/>
        <v>5.7723599999999982</v>
      </c>
      <c r="G310" s="60">
        <v>0</v>
      </c>
      <c r="H310" s="60">
        <v>0</v>
      </c>
      <c r="I310" s="60">
        <f t="shared" si="181"/>
        <v>5.7723599999999982</v>
      </c>
      <c r="J310" s="60">
        <v>0</v>
      </c>
      <c r="K310" s="59">
        <f t="shared" si="182"/>
        <v>4.8102999999999989</v>
      </c>
      <c r="L310" s="61">
        <v>2023</v>
      </c>
      <c r="M310" s="60">
        <v>4.8102999999999989</v>
      </c>
      <c r="N310" s="9" t="s">
        <v>124</v>
      </c>
      <c r="O310" s="1" t="s">
        <v>32</v>
      </c>
      <c r="P310" s="1">
        <v>0.75</v>
      </c>
      <c r="Q310" s="1" t="s">
        <v>32</v>
      </c>
      <c r="R310" s="72">
        <v>0.25</v>
      </c>
      <c r="S310" s="72" t="s">
        <v>32</v>
      </c>
      <c r="T310" s="1" t="s">
        <v>32</v>
      </c>
      <c r="U310" s="1" t="s">
        <v>32</v>
      </c>
      <c r="V310" s="1" t="s">
        <v>32</v>
      </c>
      <c r="W310" s="1" t="s">
        <v>32</v>
      </c>
      <c r="X310" s="51" t="s">
        <v>32</v>
      </c>
      <c r="Y310" s="51" t="s">
        <v>32</v>
      </c>
    </row>
    <row r="311" spans="1:25" ht="62.25" customHeight="1" x14ac:dyDescent="0.25">
      <c r="A311" s="56" t="s">
        <v>33</v>
      </c>
      <c r="B311" s="70" t="s">
        <v>584</v>
      </c>
      <c r="C311" s="58" t="s">
        <v>585</v>
      </c>
      <c r="D311" s="60">
        <f t="shared" si="179"/>
        <v>8.1504839999999987</v>
      </c>
      <c r="E311" s="60" t="s">
        <v>663</v>
      </c>
      <c r="F311" s="60">
        <f t="shared" si="180"/>
        <v>8.1504839999999987</v>
      </c>
      <c r="G311" s="60">
        <v>0</v>
      </c>
      <c r="H311" s="60">
        <v>0</v>
      </c>
      <c r="I311" s="60">
        <f t="shared" si="181"/>
        <v>8.1504839999999987</v>
      </c>
      <c r="J311" s="60">
        <v>0</v>
      </c>
      <c r="K311" s="59">
        <f t="shared" si="182"/>
        <v>6.7920699999999998</v>
      </c>
      <c r="L311" s="61">
        <v>2023</v>
      </c>
      <c r="M311" s="60">
        <v>6.7920699999999998</v>
      </c>
      <c r="N311" s="9" t="s">
        <v>124</v>
      </c>
      <c r="O311" s="1" t="s">
        <v>32</v>
      </c>
      <c r="P311" s="1">
        <v>1.2</v>
      </c>
      <c r="Q311" s="1" t="s">
        <v>32</v>
      </c>
      <c r="R311" s="72">
        <v>0.25</v>
      </c>
      <c r="S311" s="72" t="s">
        <v>32</v>
      </c>
      <c r="T311" s="1" t="s">
        <v>32</v>
      </c>
      <c r="U311" s="1" t="s">
        <v>32</v>
      </c>
      <c r="V311" s="1" t="s">
        <v>32</v>
      </c>
      <c r="W311" s="1" t="s">
        <v>32</v>
      </c>
      <c r="X311" s="51" t="s">
        <v>32</v>
      </c>
      <c r="Y311" s="51" t="s">
        <v>32</v>
      </c>
    </row>
    <row r="312" spans="1:25" ht="62.25" customHeight="1" x14ac:dyDescent="0.25">
      <c r="A312" s="56" t="s">
        <v>33</v>
      </c>
      <c r="B312" s="70" t="s">
        <v>586</v>
      </c>
      <c r="C312" s="58" t="s">
        <v>587</v>
      </c>
      <c r="D312" s="60">
        <f t="shared" si="179"/>
        <v>3.9227159999999994</v>
      </c>
      <c r="E312" s="60" t="s">
        <v>663</v>
      </c>
      <c r="F312" s="60">
        <f t="shared" si="180"/>
        <v>3.9227159999999994</v>
      </c>
      <c r="G312" s="60">
        <v>0</v>
      </c>
      <c r="H312" s="60">
        <v>0</v>
      </c>
      <c r="I312" s="60">
        <f t="shared" si="181"/>
        <v>3.9227159999999994</v>
      </c>
      <c r="J312" s="60">
        <v>0</v>
      </c>
      <c r="K312" s="59">
        <f t="shared" si="182"/>
        <v>3.2689299999999997</v>
      </c>
      <c r="L312" s="61">
        <v>2023</v>
      </c>
      <c r="M312" s="60">
        <v>3.2689299999999997</v>
      </c>
      <c r="N312" s="9" t="s">
        <v>124</v>
      </c>
      <c r="O312" s="1" t="s">
        <v>32</v>
      </c>
      <c r="P312" s="1">
        <v>0.4</v>
      </c>
      <c r="Q312" s="1" t="s">
        <v>32</v>
      </c>
      <c r="R312" s="72">
        <v>0.25</v>
      </c>
      <c r="S312" s="72" t="s">
        <v>32</v>
      </c>
      <c r="T312" s="1" t="s">
        <v>32</v>
      </c>
      <c r="U312" s="1" t="s">
        <v>32</v>
      </c>
      <c r="V312" s="1" t="s">
        <v>32</v>
      </c>
      <c r="W312" s="1" t="s">
        <v>32</v>
      </c>
      <c r="X312" s="51" t="s">
        <v>32</v>
      </c>
      <c r="Y312" s="51" t="s">
        <v>32</v>
      </c>
    </row>
    <row r="313" spans="1:25" ht="62.25" customHeight="1" x14ac:dyDescent="0.25">
      <c r="A313" s="56" t="s">
        <v>33</v>
      </c>
      <c r="B313" s="71" t="s">
        <v>588</v>
      </c>
      <c r="C313" s="58" t="s">
        <v>589</v>
      </c>
      <c r="D313" s="60">
        <f t="shared" si="179"/>
        <v>2.0730719999999998</v>
      </c>
      <c r="E313" s="60" t="s">
        <v>663</v>
      </c>
      <c r="F313" s="60">
        <f t="shared" si="180"/>
        <v>2.0730719999999998</v>
      </c>
      <c r="G313" s="60">
        <v>0</v>
      </c>
      <c r="H313" s="60">
        <v>0</v>
      </c>
      <c r="I313" s="60">
        <f t="shared" si="181"/>
        <v>2.0730719999999998</v>
      </c>
      <c r="J313" s="60">
        <v>0</v>
      </c>
      <c r="K313" s="59">
        <f t="shared" si="182"/>
        <v>1.72756</v>
      </c>
      <c r="L313" s="61">
        <v>2023</v>
      </c>
      <c r="M313" s="60">
        <v>1.72756</v>
      </c>
      <c r="N313" s="9" t="s">
        <v>124</v>
      </c>
      <c r="O313" s="1" t="s">
        <v>32</v>
      </c>
      <c r="P313" s="1">
        <v>0.05</v>
      </c>
      <c r="Q313" s="1" t="s">
        <v>32</v>
      </c>
      <c r="R313" s="72">
        <v>0.25</v>
      </c>
      <c r="S313" s="72" t="s">
        <v>32</v>
      </c>
      <c r="T313" s="1" t="s">
        <v>32</v>
      </c>
      <c r="U313" s="1" t="s">
        <v>32</v>
      </c>
      <c r="V313" s="1" t="s">
        <v>32</v>
      </c>
      <c r="W313" s="1" t="s">
        <v>32</v>
      </c>
      <c r="X313" s="51" t="s">
        <v>32</v>
      </c>
      <c r="Y313" s="51" t="s">
        <v>32</v>
      </c>
    </row>
    <row r="314" spans="1:25" ht="62.25" customHeight="1" x14ac:dyDescent="0.25">
      <c r="A314" s="56" t="s">
        <v>33</v>
      </c>
      <c r="B314" s="70" t="s">
        <v>590</v>
      </c>
      <c r="C314" s="58" t="s">
        <v>591</v>
      </c>
      <c r="D314" s="60">
        <f t="shared" si="179"/>
        <v>2.1787680000000003</v>
      </c>
      <c r="E314" s="60" t="s">
        <v>663</v>
      </c>
      <c r="F314" s="60">
        <f t="shared" si="180"/>
        <v>2.1787680000000003</v>
      </c>
      <c r="G314" s="60">
        <v>0</v>
      </c>
      <c r="H314" s="60">
        <v>0</v>
      </c>
      <c r="I314" s="60">
        <f t="shared" si="181"/>
        <v>2.1787680000000003</v>
      </c>
      <c r="J314" s="60">
        <v>0</v>
      </c>
      <c r="K314" s="59">
        <f t="shared" si="182"/>
        <v>1.8156400000000001</v>
      </c>
      <c r="L314" s="61">
        <v>2023</v>
      </c>
      <c r="M314" s="60">
        <v>1.8156400000000001</v>
      </c>
      <c r="N314" s="9" t="s">
        <v>124</v>
      </c>
      <c r="O314" s="1" t="s">
        <v>32</v>
      </c>
      <c r="P314" s="1">
        <v>7.0000000000000007E-2</v>
      </c>
      <c r="Q314" s="1" t="s">
        <v>32</v>
      </c>
      <c r="R314" s="72">
        <v>0.25</v>
      </c>
      <c r="S314" s="72" t="s">
        <v>32</v>
      </c>
      <c r="T314" s="1" t="s">
        <v>32</v>
      </c>
      <c r="U314" s="1" t="s">
        <v>32</v>
      </c>
      <c r="V314" s="1" t="s">
        <v>32</v>
      </c>
      <c r="W314" s="1" t="s">
        <v>32</v>
      </c>
      <c r="X314" s="51" t="s">
        <v>32</v>
      </c>
      <c r="Y314" s="51" t="s">
        <v>32</v>
      </c>
    </row>
    <row r="315" spans="1:25" ht="62.25" customHeight="1" x14ac:dyDescent="0.25">
      <c r="A315" s="56" t="s">
        <v>33</v>
      </c>
      <c r="B315" s="70" t="s">
        <v>592</v>
      </c>
      <c r="C315" s="58" t="s">
        <v>593</v>
      </c>
      <c r="D315" s="60">
        <f t="shared" si="179"/>
        <v>2.9308800000000002</v>
      </c>
      <c r="E315" s="60" t="s">
        <v>663</v>
      </c>
      <c r="F315" s="60">
        <f t="shared" si="180"/>
        <v>2.9308800000000002</v>
      </c>
      <c r="G315" s="60">
        <v>0</v>
      </c>
      <c r="H315" s="60">
        <v>0</v>
      </c>
      <c r="I315" s="60">
        <f t="shared" si="181"/>
        <v>2.9308800000000002</v>
      </c>
      <c r="J315" s="60">
        <v>0</v>
      </c>
      <c r="K315" s="59">
        <f t="shared" si="182"/>
        <v>2.4424000000000001</v>
      </c>
      <c r="L315" s="61">
        <v>2023</v>
      </c>
      <c r="M315" s="60">
        <v>2.4424000000000001</v>
      </c>
      <c r="N315" s="9" t="s">
        <v>124</v>
      </c>
      <c r="O315" s="1" t="s">
        <v>32</v>
      </c>
      <c r="P315" s="1">
        <v>0.06</v>
      </c>
      <c r="Q315" s="1" t="s">
        <v>32</v>
      </c>
      <c r="R315" s="72">
        <v>0.63</v>
      </c>
      <c r="S315" s="72" t="s">
        <v>32</v>
      </c>
      <c r="T315" s="1" t="s">
        <v>32</v>
      </c>
      <c r="U315" s="1" t="s">
        <v>32</v>
      </c>
      <c r="V315" s="1" t="s">
        <v>32</v>
      </c>
      <c r="W315" s="1" t="s">
        <v>32</v>
      </c>
      <c r="X315" s="51" t="s">
        <v>32</v>
      </c>
      <c r="Y315" s="51" t="s">
        <v>32</v>
      </c>
    </row>
    <row r="316" spans="1:25" ht="62.25" customHeight="1" x14ac:dyDescent="0.25">
      <c r="A316" s="56" t="s">
        <v>33</v>
      </c>
      <c r="B316" s="70" t="s">
        <v>671</v>
      </c>
      <c r="C316" s="58" t="s">
        <v>594</v>
      </c>
      <c r="D316" s="60">
        <f t="shared" si="179"/>
        <v>2.1787680000000003</v>
      </c>
      <c r="E316" s="60" t="s">
        <v>663</v>
      </c>
      <c r="F316" s="60">
        <f t="shared" si="180"/>
        <v>2.1787680000000003</v>
      </c>
      <c r="G316" s="60">
        <v>0</v>
      </c>
      <c r="H316" s="60">
        <v>0</v>
      </c>
      <c r="I316" s="60">
        <f t="shared" si="181"/>
        <v>2.1787680000000003</v>
      </c>
      <c r="J316" s="60">
        <v>0</v>
      </c>
      <c r="K316" s="59">
        <f t="shared" si="182"/>
        <v>1.8156400000000001</v>
      </c>
      <c r="L316" s="61">
        <v>2023</v>
      </c>
      <c r="M316" s="60">
        <v>1.8156400000000001</v>
      </c>
      <c r="N316" s="9" t="s">
        <v>124</v>
      </c>
      <c r="O316" s="1" t="s">
        <v>32</v>
      </c>
      <c r="P316" s="1">
        <v>7.0000000000000007E-2</v>
      </c>
      <c r="Q316" s="1" t="s">
        <v>32</v>
      </c>
      <c r="R316" s="72">
        <v>0.25</v>
      </c>
      <c r="S316" s="72" t="s">
        <v>32</v>
      </c>
      <c r="T316" s="1" t="s">
        <v>32</v>
      </c>
      <c r="U316" s="1" t="s">
        <v>32</v>
      </c>
      <c r="V316" s="1" t="s">
        <v>32</v>
      </c>
      <c r="W316" s="1" t="s">
        <v>32</v>
      </c>
      <c r="X316" s="51" t="s">
        <v>32</v>
      </c>
      <c r="Y316" s="51" t="s">
        <v>32</v>
      </c>
    </row>
    <row r="317" spans="1:25" ht="62.25" customHeight="1" x14ac:dyDescent="0.25">
      <c r="A317" s="56" t="s">
        <v>33</v>
      </c>
      <c r="B317" s="70" t="s">
        <v>672</v>
      </c>
      <c r="C317" s="58" t="s">
        <v>595</v>
      </c>
      <c r="D317" s="60">
        <f t="shared" si="179"/>
        <v>4.625076</v>
      </c>
      <c r="E317" s="60" t="s">
        <v>663</v>
      </c>
      <c r="F317" s="60">
        <f t="shared" si="180"/>
        <v>4.625076</v>
      </c>
      <c r="G317" s="60">
        <v>0</v>
      </c>
      <c r="H317" s="60">
        <v>0</v>
      </c>
      <c r="I317" s="60">
        <f t="shared" si="181"/>
        <v>4.625076</v>
      </c>
      <c r="J317" s="60">
        <v>0</v>
      </c>
      <c r="K317" s="59">
        <f t="shared" si="182"/>
        <v>3.8542299999999998</v>
      </c>
      <c r="L317" s="61">
        <v>2023</v>
      </c>
      <c r="M317" s="60">
        <v>3.8542299999999998</v>
      </c>
      <c r="N317" s="9" t="s">
        <v>124</v>
      </c>
      <c r="O317" s="1" t="s">
        <v>32</v>
      </c>
      <c r="P317" s="1">
        <v>0.1</v>
      </c>
      <c r="Q317" s="1" t="s">
        <v>32</v>
      </c>
      <c r="R317" s="72">
        <v>0.8</v>
      </c>
      <c r="S317" s="72" t="s">
        <v>32</v>
      </c>
      <c r="T317" s="1" t="s">
        <v>32</v>
      </c>
      <c r="U317" s="1" t="s">
        <v>32</v>
      </c>
      <c r="V317" s="1" t="s">
        <v>32</v>
      </c>
      <c r="W317" s="1" t="s">
        <v>32</v>
      </c>
      <c r="X317" s="51" t="s">
        <v>32</v>
      </c>
      <c r="Y317" s="51" t="s">
        <v>32</v>
      </c>
    </row>
    <row r="318" spans="1:25" ht="62.25" customHeight="1" x14ac:dyDescent="0.25">
      <c r="A318" s="56" t="s">
        <v>33</v>
      </c>
      <c r="B318" s="70" t="s">
        <v>596</v>
      </c>
      <c r="C318" s="58" t="s">
        <v>597</v>
      </c>
      <c r="D318" s="60">
        <f t="shared" si="179"/>
        <v>2.2844639999999998</v>
      </c>
      <c r="E318" s="60" t="s">
        <v>663</v>
      </c>
      <c r="F318" s="60">
        <f t="shared" si="180"/>
        <v>2.2844639999999998</v>
      </c>
      <c r="G318" s="60">
        <v>0</v>
      </c>
      <c r="H318" s="60">
        <v>0</v>
      </c>
      <c r="I318" s="60">
        <f t="shared" si="181"/>
        <v>2.2844639999999998</v>
      </c>
      <c r="J318" s="60">
        <v>0</v>
      </c>
      <c r="K318" s="59">
        <f t="shared" si="182"/>
        <v>1.9037200000000001</v>
      </c>
      <c r="L318" s="61">
        <v>2023</v>
      </c>
      <c r="M318" s="60">
        <v>1.9037200000000001</v>
      </c>
      <c r="N318" s="9" t="s">
        <v>124</v>
      </c>
      <c r="O318" s="1" t="s">
        <v>32</v>
      </c>
      <c r="P318" s="1">
        <v>0.09</v>
      </c>
      <c r="Q318" s="1" t="s">
        <v>32</v>
      </c>
      <c r="R318" s="72">
        <v>0.25</v>
      </c>
      <c r="S318" s="72" t="s">
        <v>32</v>
      </c>
      <c r="T318" s="1" t="s">
        <v>32</v>
      </c>
      <c r="U318" s="1" t="s">
        <v>32</v>
      </c>
      <c r="V318" s="1" t="s">
        <v>32</v>
      </c>
      <c r="W318" s="1" t="s">
        <v>32</v>
      </c>
      <c r="X318" s="51" t="s">
        <v>32</v>
      </c>
      <c r="Y318" s="51" t="s">
        <v>32</v>
      </c>
    </row>
    <row r="319" spans="1:25" ht="62.25" customHeight="1" x14ac:dyDescent="0.25">
      <c r="A319" s="56" t="s">
        <v>33</v>
      </c>
      <c r="B319" s="70" t="s">
        <v>598</v>
      </c>
      <c r="C319" s="58" t="s">
        <v>599</v>
      </c>
      <c r="D319" s="60">
        <f t="shared" si="179"/>
        <v>3.4064999999999999</v>
      </c>
      <c r="E319" s="60" t="s">
        <v>663</v>
      </c>
      <c r="F319" s="60">
        <f t="shared" si="180"/>
        <v>3.4064999999999999</v>
      </c>
      <c r="G319" s="60">
        <v>0</v>
      </c>
      <c r="H319" s="60">
        <v>0</v>
      </c>
      <c r="I319" s="60">
        <f t="shared" si="181"/>
        <v>3.4064999999999999</v>
      </c>
      <c r="J319" s="60">
        <v>0</v>
      </c>
      <c r="K319" s="59">
        <f t="shared" si="182"/>
        <v>2.8387500000000001</v>
      </c>
      <c r="L319" s="61">
        <v>2023</v>
      </c>
      <c r="M319" s="60">
        <v>2.8387500000000001</v>
      </c>
      <c r="N319" s="9" t="s">
        <v>124</v>
      </c>
      <c r="O319" s="1" t="s">
        <v>32</v>
      </c>
      <c r="P319" s="1">
        <v>0.15</v>
      </c>
      <c r="Q319" s="1" t="s">
        <v>32</v>
      </c>
      <c r="R319" s="72">
        <v>0.63</v>
      </c>
      <c r="S319" s="72" t="s">
        <v>32</v>
      </c>
      <c r="T319" s="1" t="s">
        <v>32</v>
      </c>
      <c r="U319" s="1" t="s">
        <v>32</v>
      </c>
      <c r="V319" s="1" t="s">
        <v>32</v>
      </c>
      <c r="W319" s="1" t="s">
        <v>32</v>
      </c>
      <c r="X319" s="51" t="s">
        <v>32</v>
      </c>
      <c r="Y319" s="51" t="s">
        <v>32</v>
      </c>
    </row>
    <row r="320" spans="1:25" ht="62.25" customHeight="1" x14ac:dyDescent="0.25">
      <c r="A320" s="56" t="s">
        <v>33</v>
      </c>
      <c r="B320" s="70" t="s">
        <v>673</v>
      </c>
      <c r="C320" s="58" t="s">
        <v>600</v>
      </c>
      <c r="D320" s="60">
        <f t="shared" si="179"/>
        <v>5.1239160000000004</v>
      </c>
      <c r="E320" s="60" t="s">
        <v>663</v>
      </c>
      <c r="F320" s="60">
        <f t="shared" si="180"/>
        <v>5.1239160000000004</v>
      </c>
      <c r="G320" s="60">
        <v>0</v>
      </c>
      <c r="H320" s="60">
        <v>0</v>
      </c>
      <c r="I320" s="60">
        <f t="shared" si="181"/>
        <v>5.1239160000000004</v>
      </c>
      <c r="J320" s="60">
        <v>0</v>
      </c>
      <c r="K320" s="59">
        <f t="shared" si="182"/>
        <v>4.2699300000000004</v>
      </c>
      <c r="L320" s="61">
        <v>2023</v>
      </c>
      <c r="M320" s="60">
        <v>4.2699300000000004</v>
      </c>
      <c r="N320" s="9" t="s">
        <v>124</v>
      </c>
      <c r="O320" s="1" t="s">
        <v>32</v>
      </c>
      <c r="P320" s="1">
        <v>0.58099999999999996</v>
      </c>
      <c r="Q320" s="1" t="s">
        <v>32</v>
      </c>
      <c r="R320" s="72">
        <v>0.4</v>
      </c>
      <c r="S320" s="72" t="s">
        <v>32</v>
      </c>
      <c r="T320" s="1" t="s">
        <v>32</v>
      </c>
      <c r="U320" s="1" t="s">
        <v>32</v>
      </c>
      <c r="V320" s="1" t="s">
        <v>32</v>
      </c>
      <c r="W320" s="1" t="s">
        <v>32</v>
      </c>
      <c r="X320" s="51" t="s">
        <v>32</v>
      </c>
      <c r="Y320" s="51" t="s">
        <v>32</v>
      </c>
    </row>
    <row r="321" spans="1:25" ht="62.25" customHeight="1" x14ac:dyDescent="0.25">
      <c r="A321" s="56" t="s">
        <v>33</v>
      </c>
      <c r="B321" s="70" t="s">
        <v>601</v>
      </c>
      <c r="C321" s="58" t="s">
        <v>602</v>
      </c>
      <c r="D321" s="60">
        <f t="shared" si="179"/>
        <v>6.6116639999999993</v>
      </c>
      <c r="E321" s="60" t="s">
        <v>663</v>
      </c>
      <c r="F321" s="60">
        <f t="shared" si="180"/>
        <v>6.6116639999999993</v>
      </c>
      <c r="G321" s="60">
        <v>0</v>
      </c>
      <c r="H321" s="60">
        <v>0</v>
      </c>
      <c r="I321" s="60">
        <f t="shared" si="181"/>
        <v>6.6116639999999993</v>
      </c>
      <c r="J321" s="60">
        <v>0</v>
      </c>
      <c r="K321" s="59">
        <f t="shared" si="182"/>
        <v>5.5097199999999997</v>
      </c>
      <c r="L321" s="61">
        <v>2024</v>
      </c>
      <c r="M321" s="60">
        <v>5.5097199999999997</v>
      </c>
      <c r="N321" s="9" t="s">
        <v>124</v>
      </c>
      <c r="O321" s="1" t="s">
        <v>32</v>
      </c>
      <c r="P321" s="1">
        <v>0.86</v>
      </c>
      <c r="Q321" s="1" t="s">
        <v>32</v>
      </c>
      <c r="R321" s="72">
        <v>0.25</v>
      </c>
      <c r="S321" s="72" t="s">
        <v>32</v>
      </c>
      <c r="T321" s="1" t="s">
        <v>32</v>
      </c>
      <c r="U321" s="1" t="s">
        <v>32</v>
      </c>
      <c r="V321" s="1" t="s">
        <v>32</v>
      </c>
      <c r="W321" s="1" t="s">
        <v>32</v>
      </c>
      <c r="X321" s="51" t="s">
        <v>32</v>
      </c>
      <c r="Y321" s="51" t="s">
        <v>32</v>
      </c>
    </row>
    <row r="322" spans="1:25" ht="62.25" customHeight="1" x14ac:dyDescent="0.25">
      <c r="A322" s="56" t="s">
        <v>33</v>
      </c>
      <c r="B322" s="70" t="s">
        <v>603</v>
      </c>
      <c r="C322" s="58" t="s">
        <v>604</v>
      </c>
      <c r="D322" s="60">
        <f t="shared" si="179"/>
        <v>5.5106759999999992</v>
      </c>
      <c r="E322" s="60" t="s">
        <v>663</v>
      </c>
      <c r="F322" s="60">
        <f t="shared" si="180"/>
        <v>5.5106759999999992</v>
      </c>
      <c r="G322" s="60">
        <v>0</v>
      </c>
      <c r="H322" s="60">
        <v>0</v>
      </c>
      <c r="I322" s="60">
        <f t="shared" si="181"/>
        <v>5.5106759999999992</v>
      </c>
      <c r="J322" s="60">
        <v>0</v>
      </c>
      <c r="K322" s="59">
        <f t="shared" si="182"/>
        <v>4.5922299999999998</v>
      </c>
      <c r="L322" s="61">
        <v>2024</v>
      </c>
      <c r="M322" s="60">
        <v>4.5922299999999998</v>
      </c>
      <c r="N322" s="9" t="s">
        <v>124</v>
      </c>
      <c r="O322" s="1" t="s">
        <v>32</v>
      </c>
      <c r="P322" s="1">
        <v>0.66</v>
      </c>
      <c r="Q322" s="1" t="s">
        <v>32</v>
      </c>
      <c r="R322" s="72">
        <v>0.25</v>
      </c>
      <c r="S322" s="72" t="s">
        <v>32</v>
      </c>
      <c r="T322" s="1" t="s">
        <v>32</v>
      </c>
      <c r="U322" s="1" t="s">
        <v>32</v>
      </c>
      <c r="V322" s="1" t="s">
        <v>32</v>
      </c>
      <c r="W322" s="1" t="s">
        <v>32</v>
      </c>
      <c r="X322" s="51" t="s">
        <v>32</v>
      </c>
      <c r="Y322" s="51" t="s">
        <v>32</v>
      </c>
    </row>
    <row r="323" spans="1:25" ht="62.25" customHeight="1" x14ac:dyDescent="0.25">
      <c r="A323" s="56" t="s">
        <v>33</v>
      </c>
      <c r="B323" s="71" t="s">
        <v>605</v>
      </c>
      <c r="C323" s="58" t="s">
        <v>606</v>
      </c>
      <c r="D323" s="60">
        <f t="shared" si="179"/>
        <v>2.1568080000000003</v>
      </c>
      <c r="E323" s="60" t="s">
        <v>663</v>
      </c>
      <c r="F323" s="60">
        <f t="shared" si="180"/>
        <v>2.1568080000000003</v>
      </c>
      <c r="G323" s="60">
        <v>0</v>
      </c>
      <c r="H323" s="60">
        <v>0</v>
      </c>
      <c r="I323" s="60">
        <f t="shared" si="181"/>
        <v>2.1568080000000003</v>
      </c>
      <c r="J323" s="60">
        <v>0</v>
      </c>
      <c r="K323" s="59">
        <f t="shared" si="182"/>
        <v>1.7973400000000002</v>
      </c>
      <c r="L323" s="61">
        <v>2024</v>
      </c>
      <c r="M323" s="60">
        <v>1.7973400000000002</v>
      </c>
      <c r="N323" s="9" t="s">
        <v>124</v>
      </c>
      <c r="O323" s="1" t="s">
        <v>32</v>
      </c>
      <c r="P323" s="1">
        <v>0.05</v>
      </c>
      <c r="Q323" s="1" t="s">
        <v>32</v>
      </c>
      <c r="R323" s="72">
        <v>0.25</v>
      </c>
      <c r="S323" s="72" t="s">
        <v>32</v>
      </c>
      <c r="T323" s="1" t="s">
        <v>32</v>
      </c>
      <c r="U323" s="1" t="s">
        <v>32</v>
      </c>
      <c r="V323" s="1" t="s">
        <v>32</v>
      </c>
      <c r="W323" s="1" t="s">
        <v>32</v>
      </c>
      <c r="X323" s="51" t="s">
        <v>32</v>
      </c>
      <c r="Y323" s="51" t="s">
        <v>32</v>
      </c>
    </row>
    <row r="324" spans="1:25" ht="62.25" customHeight="1" x14ac:dyDescent="0.25">
      <c r="A324" s="56" t="s">
        <v>33</v>
      </c>
      <c r="B324" s="70" t="s">
        <v>607</v>
      </c>
      <c r="C324" s="58" t="s">
        <v>608</v>
      </c>
      <c r="D324" s="60">
        <f t="shared" si="179"/>
        <v>2.6808479999999997</v>
      </c>
      <c r="E324" s="60" t="s">
        <v>663</v>
      </c>
      <c r="F324" s="60">
        <f t="shared" si="180"/>
        <v>2.6808479999999997</v>
      </c>
      <c r="G324" s="60">
        <v>0</v>
      </c>
      <c r="H324" s="60">
        <v>0</v>
      </c>
      <c r="I324" s="60">
        <f t="shared" si="181"/>
        <v>2.6808479999999997</v>
      </c>
      <c r="J324" s="60">
        <v>0</v>
      </c>
      <c r="K324" s="59">
        <f t="shared" si="182"/>
        <v>2.2340399999999998</v>
      </c>
      <c r="L324" s="61">
        <v>2024</v>
      </c>
      <c r="M324" s="60">
        <v>2.2340399999999998</v>
      </c>
      <c r="N324" s="9" t="s">
        <v>124</v>
      </c>
      <c r="O324" s="1" t="s">
        <v>32</v>
      </c>
      <c r="P324" s="1">
        <v>0.1</v>
      </c>
      <c r="Q324" s="1" t="s">
        <v>32</v>
      </c>
      <c r="R324" s="72">
        <v>0.4</v>
      </c>
      <c r="S324" s="72" t="s">
        <v>32</v>
      </c>
      <c r="T324" s="1" t="s">
        <v>32</v>
      </c>
      <c r="U324" s="1" t="s">
        <v>32</v>
      </c>
      <c r="V324" s="1" t="s">
        <v>32</v>
      </c>
      <c r="W324" s="1" t="s">
        <v>32</v>
      </c>
      <c r="X324" s="51" t="s">
        <v>32</v>
      </c>
      <c r="Y324" s="51" t="s">
        <v>32</v>
      </c>
    </row>
    <row r="325" spans="1:25" ht="62.25" customHeight="1" x14ac:dyDescent="0.25">
      <c r="A325" s="56" t="s">
        <v>33</v>
      </c>
      <c r="B325" s="70" t="s">
        <v>609</v>
      </c>
      <c r="C325" s="58" t="s">
        <v>610</v>
      </c>
      <c r="D325" s="60">
        <f t="shared" si="179"/>
        <v>3.1592160000000002</v>
      </c>
      <c r="E325" s="60" t="s">
        <v>663</v>
      </c>
      <c r="F325" s="60">
        <f t="shared" si="180"/>
        <v>3.1592160000000002</v>
      </c>
      <c r="G325" s="60">
        <v>0</v>
      </c>
      <c r="H325" s="60">
        <v>0</v>
      </c>
      <c r="I325" s="60">
        <f t="shared" si="181"/>
        <v>3.1592160000000002</v>
      </c>
      <c r="J325" s="60">
        <v>0</v>
      </c>
      <c r="K325" s="59">
        <f t="shared" si="182"/>
        <v>2.6326800000000001</v>
      </c>
      <c r="L325" s="61">
        <v>2024</v>
      </c>
      <c r="M325" s="60">
        <v>2.6326800000000001</v>
      </c>
      <c r="N325" s="9" t="s">
        <v>124</v>
      </c>
      <c r="O325" s="1" t="s">
        <v>32</v>
      </c>
      <c r="P325" s="1">
        <v>0.08</v>
      </c>
      <c r="Q325" s="1" t="s">
        <v>32</v>
      </c>
      <c r="R325" s="72">
        <v>0.4</v>
      </c>
      <c r="S325" s="72" t="s">
        <v>32</v>
      </c>
      <c r="T325" s="1" t="s">
        <v>32</v>
      </c>
      <c r="U325" s="1" t="s">
        <v>32</v>
      </c>
      <c r="V325" s="1" t="s">
        <v>32</v>
      </c>
      <c r="W325" s="1" t="s">
        <v>32</v>
      </c>
      <c r="X325" s="51" t="s">
        <v>32</v>
      </c>
      <c r="Y325" s="51" t="s">
        <v>32</v>
      </c>
    </row>
    <row r="326" spans="1:25" ht="62.25" customHeight="1" x14ac:dyDescent="0.25">
      <c r="A326" s="56" t="s">
        <v>33</v>
      </c>
      <c r="B326" s="70" t="s">
        <v>611</v>
      </c>
      <c r="C326" s="58" t="s">
        <v>612</v>
      </c>
      <c r="D326" s="60">
        <f t="shared" si="179"/>
        <v>3.4341239999999997</v>
      </c>
      <c r="E326" s="60" t="s">
        <v>663</v>
      </c>
      <c r="F326" s="60">
        <f t="shared" si="180"/>
        <v>3.4341239999999997</v>
      </c>
      <c r="G326" s="60">
        <v>0</v>
      </c>
      <c r="H326" s="60">
        <v>0</v>
      </c>
      <c r="I326" s="60">
        <f t="shared" si="181"/>
        <v>3.4341239999999997</v>
      </c>
      <c r="J326" s="60">
        <v>0</v>
      </c>
      <c r="K326" s="59">
        <f t="shared" si="182"/>
        <v>2.8617699999999999</v>
      </c>
      <c r="L326" s="61">
        <v>2024</v>
      </c>
      <c r="M326" s="60">
        <v>2.8617699999999999</v>
      </c>
      <c r="N326" s="9" t="s">
        <v>124</v>
      </c>
      <c r="O326" s="1" t="s">
        <v>32</v>
      </c>
      <c r="P326" s="1">
        <v>0.13</v>
      </c>
      <c r="Q326" s="1" t="s">
        <v>32</v>
      </c>
      <c r="R326" s="72">
        <v>0.63</v>
      </c>
      <c r="S326" s="72" t="s">
        <v>32</v>
      </c>
      <c r="T326" s="1" t="s">
        <v>32</v>
      </c>
      <c r="U326" s="1" t="s">
        <v>32</v>
      </c>
      <c r="V326" s="1" t="s">
        <v>32</v>
      </c>
      <c r="W326" s="1" t="s">
        <v>32</v>
      </c>
      <c r="X326" s="51" t="s">
        <v>32</v>
      </c>
      <c r="Y326" s="51" t="s">
        <v>32</v>
      </c>
    </row>
    <row r="327" spans="1:25" ht="62.25" customHeight="1" x14ac:dyDescent="0.25">
      <c r="A327" s="56" t="s">
        <v>33</v>
      </c>
      <c r="B327" s="70" t="s">
        <v>613</v>
      </c>
      <c r="C327" s="58" t="s">
        <v>614</v>
      </c>
      <c r="D327" s="60">
        <f t="shared" si="179"/>
        <v>3.2141999999999999</v>
      </c>
      <c r="E327" s="60" t="s">
        <v>663</v>
      </c>
      <c r="F327" s="60">
        <f t="shared" si="180"/>
        <v>3.2141999999999999</v>
      </c>
      <c r="G327" s="60">
        <v>0</v>
      </c>
      <c r="H327" s="60">
        <v>0</v>
      </c>
      <c r="I327" s="60">
        <f t="shared" si="181"/>
        <v>3.2141999999999999</v>
      </c>
      <c r="J327" s="60">
        <v>0</v>
      </c>
      <c r="K327" s="59">
        <f t="shared" si="182"/>
        <v>2.6785000000000001</v>
      </c>
      <c r="L327" s="61">
        <v>2024</v>
      </c>
      <c r="M327" s="60">
        <v>2.6785000000000001</v>
      </c>
      <c r="N327" s="9" t="s">
        <v>124</v>
      </c>
      <c r="O327" s="1" t="s">
        <v>32</v>
      </c>
      <c r="P327" s="1">
        <v>0.09</v>
      </c>
      <c r="Q327" s="1" t="s">
        <v>32</v>
      </c>
      <c r="R327" s="72">
        <v>0.63</v>
      </c>
      <c r="S327" s="72" t="s">
        <v>32</v>
      </c>
      <c r="T327" s="1" t="s">
        <v>32</v>
      </c>
      <c r="U327" s="1" t="s">
        <v>32</v>
      </c>
      <c r="V327" s="1" t="s">
        <v>32</v>
      </c>
      <c r="W327" s="1" t="s">
        <v>32</v>
      </c>
      <c r="X327" s="51" t="s">
        <v>32</v>
      </c>
      <c r="Y327" s="51" t="s">
        <v>32</v>
      </c>
    </row>
    <row r="328" spans="1:25" ht="62.25" customHeight="1" x14ac:dyDescent="0.25">
      <c r="A328" s="56" t="s">
        <v>33</v>
      </c>
      <c r="B328" s="70" t="s">
        <v>615</v>
      </c>
      <c r="C328" s="58" t="s">
        <v>616</v>
      </c>
      <c r="D328" s="60">
        <f t="shared" si="179"/>
        <v>2.6258639999999995</v>
      </c>
      <c r="E328" s="60" t="s">
        <v>663</v>
      </c>
      <c r="F328" s="60">
        <f t="shared" si="180"/>
        <v>2.6258639999999995</v>
      </c>
      <c r="G328" s="60">
        <v>0</v>
      </c>
      <c r="H328" s="60">
        <v>0</v>
      </c>
      <c r="I328" s="60">
        <f t="shared" si="181"/>
        <v>2.6258639999999995</v>
      </c>
      <c r="J328" s="60">
        <v>0</v>
      </c>
      <c r="K328" s="59">
        <f t="shared" si="182"/>
        <v>2.1882199999999998</v>
      </c>
      <c r="L328" s="61">
        <v>2024</v>
      </c>
      <c r="M328" s="60">
        <v>2.1882199999999998</v>
      </c>
      <c r="N328" s="9" t="s">
        <v>124</v>
      </c>
      <c r="O328" s="1" t="s">
        <v>32</v>
      </c>
      <c r="P328" s="1">
        <v>0.09</v>
      </c>
      <c r="Q328" s="1" t="s">
        <v>32</v>
      </c>
      <c r="R328" s="72">
        <v>0.4</v>
      </c>
      <c r="S328" s="72" t="s">
        <v>32</v>
      </c>
      <c r="T328" s="1" t="s">
        <v>32</v>
      </c>
      <c r="U328" s="1" t="s">
        <v>32</v>
      </c>
      <c r="V328" s="1" t="s">
        <v>32</v>
      </c>
      <c r="W328" s="1" t="s">
        <v>32</v>
      </c>
      <c r="X328" s="51" t="s">
        <v>32</v>
      </c>
      <c r="Y328" s="51" t="s">
        <v>32</v>
      </c>
    </row>
    <row r="329" spans="1:25" ht="62.25" customHeight="1" x14ac:dyDescent="0.25">
      <c r="A329" s="56" t="s">
        <v>33</v>
      </c>
      <c r="B329" s="70" t="s">
        <v>674</v>
      </c>
      <c r="C329" s="58" t="s">
        <v>617</v>
      </c>
      <c r="D329" s="60">
        <f t="shared" si="179"/>
        <v>4.9768319999999999</v>
      </c>
      <c r="E329" s="60" t="s">
        <v>663</v>
      </c>
      <c r="F329" s="60">
        <f t="shared" si="180"/>
        <v>4.9768319999999999</v>
      </c>
      <c r="G329" s="60">
        <v>0</v>
      </c>
      <c r="H329" s="60">
        <v>0</v>
      </c>
      <c r="I329" s="60">
        <f t="shared" si="181"/>
        <v>4.9768319999999999</v>
      </c>
      <c r="J329" s="60">
        <v>0</v>
      </c>
      <c r="K329" s="59">
        <f t="shared" si="182"/>
        <v>4.1473599999999999</v>
      </c>
      <c r="L329" s="61">
        <v>2024</v>
      </c>
      <c r="M329" s="60">
        <v>4.1473599999999999</v>
      </c>
      <c r="N329" s="9" t="s">
        <v>124</v>
      </c>
      <c r="O329" s="1" t="s">
        <v>32</v>
      </c>
      <c r="P329" s="1">
        <v>0.13</v>
      </c>
      <c r="Q329" s="1" t="s">
        <v>32</v>
      </c>
      <c r="R329" s="72">
        <v>0.65</v>
      </c>
      <c r="S329" s="72" t="s">
        <v>32</v>
      </c>
      <c r="T329" s="1" t="s">
        <v>32</v>
      </c>
      <c r="U329" s="1" t="s">
        <v>32</v>
      </c>
      <c r="V329" s="1" t="s">
        <v>32</v>
      </c>
      <c r="W329" s="1" t="s">
        <v>32</v>
      </c>
      <c r="X329" s="51" t="s">
        <v>32</v>
      </c>
      <c r="Y329" s="51" t="s">
        <v>32</v>
      </c>
    </row>
    <row r="330" spans="1:25" ht="62.25" customHeight="1" x14ac:dyDescent="0.25">
      <c r="A330" s="56" t="s">
        <v>33</v>
      </c>
      <c r="B330" s="70" t="s">
        <v>618</v>
      </c>
      <c r="C330" s="58" t="s">
        <v>619</v>
      </c>
      <c r="D330" s="60">
        <f t="shared" si="179"/>
        <v>8.4294359999999973</v>
      </c>
      <c r="E330" s="60" t="s">
        <v>663</v>
      </c>
      <c r="F330" s="60">
        <f t="shared" si="180"/>
        <v>8.4294359999999973</v>
      </c>
      <c r="G330" s="60">
        <v>0</v>
      </c>
      <c r="H330" s="60">
        <v>0</v>
      </c>
      <c r="I330" s="60">
        <f t="shared" si="181"/>
        <v>8.4294359999999973</v>
      </c>
      <c r="J330" s="60">
        <v>0</v>
      </c>
      <c r="K330" s="59">
        <f t="shared" si="182"/>
        <v>7.0245299999999986</v>
      </c>
      <c r="L330" s="61">
        <v>2020</v>
      </c>
      <c r="M330" s="60">
        <v>7.0245299999999986</v>
      </c>
      <c r="N330" s="9" t="s">
        <v>124</v>
      </c>
      <c r="O330" s="1" t="s">
        <v>32</v>
      </c>
      <c r="P330" s="1">
        <v>1.42</v>
      </c>
      <c r="Q330" s="1" t="s">
        <v>32</v>
      </c>
      <c r="R330" s="72" t="s">
        <v>32</v>
      </c>
      <c r="S330" s="72" t="s">
        <v>32</v>
      </c>
      <c r="T330" s="1" t="s">
        <v>32</v>
      </c>
      <c r="U330" s="1" t="s">
        <v>32</v>
      </c>
      <c r="V330" s="1" t="s">
        <v>32</v>
      </c>
      <c r="W330" s="1" t="s">
        <v>32</v>
      </c>
      <c r="X330" s="51" t="s">
        <v>32</v>
      </c>
      <c r="Y330" s="51" t="s">
        <v>32</v>
      </c>
    </row>
    <row r="331" spans="1:25" ht="62.25" customHeight="1" x14ac:dyDescent="0.25">
      <c r="A331" s="56" t="s">
        <v>33</v>
      </c>
      <c r="B331" s="70" t="s">
        <v>620</v>
      </c>
      <c r="C331" s="58" t="s">
        <v>621</v>
      </c>
      <c r="D331" s="60">
        <f t="shared" si="179"/>
        <v>8.9042999999999992</v>
      </c>
      <c r="E331" s="60" t="s">
        <v>663</v>
      </c>
      <c r="F331" s="60">
        <f t="shared" si="180"/>
        <v>8.9042999999999992</v>
      </c>
      <c r="G331" s="60">
        <v>0</v>
      </c>
      <c r="H331" s="60">
        <v>0</v>
      </c>
      <c r="I331" s="60">
        <f t="shared" si="181"/>
        <v>8.9042999999999992</v>
      </c>
      <c r="J331" s="60">
        <v>0</v>
      </c>
      <c r="K331" s="59">
        <f t="shared" si="182"/>
        <v>7.4202500000000002</v>
      </c>
      <c r="L331" s="61">
        <v>2020</v>
      </c>
      <c r="M331" s="60">
        <v>7.4202500000000002</v>
      </c>
      <c r="N331" s="9" t="s">
        <v>124</v>
      </c>
      <c r="O331" s="1" t="s">
        <v>32</v>
      </c>
      <c r="P331" s="1">
        <v>1.5</v>
      </c>
      <c r="Q331" s="1" t="s">
        <v>32</v>
      </c>
      <c r="R331" s="72" t="s">
        <v>32</v>
      </c>
      <c r="S331" s="72" t="s">
        <v>32</v>
      </c>
      <c r="T331" s="1" t="s">
        <v>32</v>
      </c>
      <c r="U331" s="1" t="s">
        <v>32</v>
      </c>
      <c r="V331" s="1" t="s">
        <v>32</v>
      </c>
      <c r="W331" s="1" t="s">
        <v>32</v>
      </c>
      <c r="X331" s="51" t="s">
        <v>32</v>
      </c>
      <c r="Y331" s="51" t="s">
        <v>32</v>
      </c>
    </row>
    <row r="332" spans="1:25" ht="62.25" customHeight="1" x14ac:dyDescent="0.25">
      <c r="A332" s="56" t="s">
        <v>33</v>
      </c>
      <c r="B332" s="70" t="s">
        <v>622</v>
      </c>
      <c r="C332" s="58" t="s">
        <v>623</v>
      </c>
      <c r="D332" s="60">
        <f t="shared" si="179"/>
        <v>0.89042399999999999</v>
      </c>
      <c r="E332" s="60" t="s">
        <v>663</v>
      </c>
      <c r="F332" s="60">
        <f t="shared" si="180"/>
        <v>0.89042399999999999</v>
      </c>
      <c r="G332" s="60">
        <v>0</v>
      </c>
      <c r="H332" s="60">
        <v>0</v>
      </c>
      <c r="I332" s="60">
        <f t="shared" si="181"/>
        <v>0.89042399999999999</v>
      </c>
      <c r="J332" s="60">
        <v>0</v>
      </c>
      <c r="K332" s="59">
        <f t="shared" si="182"/>
        <v>0.74202000000000001</v>
      </c>
      <c r="L332" s="61">
        <v>2020</v>
      </c>
      <c r="M332" s="60">
        <v>0.74202000000000001</v>
      </c>
      <c r="N332" s="9" t="s">
        <v>124</v>
      </c>
      <c r="O332" s="1" t="s">
        <v>32</v>
      </c>
      <c r="P332" s="1">
        <v>0.15</v>
      </c>
      <c r="Q332" s="1" t="s">
        <v>32</v>
      </c>
      <c r="R332" s="72" t="s">
        <v>32</v>
      </c>
      <c r="S332" s="72" t="s">
        <v>32</v>
      </c>
      <c r="T332" s="1" t="s">
        <v>32</v>
      </c>
      <c r="U332" s="1" t="s">
        <v>32</v>
      </c>
      <c r="V332" s="1" t="s">
        <v>32</v>
      </c>
      <c r="W332" s="1" t="s">
        <v>32</v>
      </c>
      <c r="X332" s="51" t="s">
        <v>32</v>
      </c>
      <c r="Y332" s="51" t="s">
        <v>32</v>
      </c>
    </row>
    <row r="333" spans="1:25" ht="62.25" customHeight="1" x14ac:dyDescent="0.25">
      <c r="A333" s="56" t="s">
        <v>33</v>
      </c>
      <c r="B333" s="70" t="s">
        <v>624</v>
      </c>
      <c r="C333" s="58" t="s">
        <v>625</v>
      </c>
      <c r="D333" s="60">
        <f t="shared" si="179"/>
        <v>11.104084799999997</v>
      </c>
      <c r="E333" s="60" t="s">
        <v>663</v>
      </c>
      <c r="F333" s="60">
        <f t="shared" si="180"/>
        <v>11.104084799999997</v>
      </c>
      <c r="G333" s="60">
        <v>0</v>
      </c>
      <c r="H333" s="60">
        <v>0</v>
      </c>
      <c r="I333" s="60">
        <f t="shared" si="181"/>
        <v>11.104084799999997</v>
      </c>
      <c r="J333" s="60">
        <v>0</v>
      </c>
      <c r="K333" s="59">
        <f t="shared" si="182"/>
        <v>9.253403999999998</v>
      </c>
      <c r="L333" s="61">
        <v>2020</v>
      </c>
      <c r="M333" s="60">
        <v>9.253403999999998</v>
      </c>
      <c r="N333" s="9" t="s">
        <v>124</v>
      </c>
      <c r="O333" s="1" t="s">
        <v>32</v>
      </c>
      <c r="P333" s="1">
        <v>2.0299999999999998</v>
      </c>
      <c r="Q333" s="1" t="s">
        <v>32</v>
      </c>
      <c r="R333" s="72" t="s">
        <v>32</v>
      </c>
      <c r="S333" s="72" t="s">
        <v>32</v>
      </c>
      <c r="T333" s="1" t="s">
        <v>32</v>
      </c>
      <c r="U333" s="1" t="s">
        <v>32</v>
      </c>
      <c r="V333" s="1" t="s">
        <v>32</v>
      </c>
      <c r="W333" s="1" t="s">
        <v>32</v>
      </c>
      <c r="X333" s="51" t="s">
        <v>32</v>
      </c>
      <c r="Y333" s="51" t="s">
        <v>32</v>
      </c>
    </row>
    <row r="334" spans="1:25" ht="62.25" customHeight="1" x14ac:dyDescent="0.25">
      <c r="A334" s="56" t="s">
        <v>33</v>
      </c>
      <c r="B334" s="70" t="s">
        <v>626</v>
      </c>
      <c r="C334" s="58" t="s">
        <v>627</v>
      </c>
      <c r="D334" s="60">
        <f t="shared" si="179"/>
        <v>3.9233964000000001</v>
      </c>
      <c r="E334" s="60" t="s">
        <v>663</v>
      </c>
      <c r="F334" s="60">
        <f t="shared" si="180"/>
        <v>3.9233964000000001</v>
      </c>
      <c r="G334" s="60">
        <v>0</v>
      </c>
      <c r="H334" s="60">
        <v>0</v>
      </c>
      <c r="I334" s="60">
        <f t="shared" si="181"/>
        <v>3.9233964000000001</v>
      </c>
      <c r="J334" s="60">
        <v>0</v>
      </c>
      <c r="K334" s="59">
        <f t="shared" si="182"/>
        <v>3.2694970000000003</v>
      </c>
      <c r="L334" s="61">
        <v>2020</v>
      </c>
      <c r="M334" s="60">
        <v>3.2694970000000003</v>
      </c>
      <c r="N334" s="9" t="s">
        <v>124</v>
      </c>
      <c r="O334" s="1" t="s">
        <v>32</v>
      </c>
      <c r="P334" s="1">
        <v>0.72</v>
      </c>
      <c r="Q334" s="1" t="s">
        <v>32</v>
      </c>
      <c r="R334" s="72" t="s">
        <v>32</v>
      </c>
      <c r="S334" s="72" t="s">
        <v>32</v>
      </c>
      <c r="T334" s="1" t="s">
        <v>32</v>
      </c>
      <c r="U334" s="1" t="s">
        <v>32</v>
      </c>
      <c r="V334" s="1" t="s">
        <v>32</v>
      </c>
      <c r="W334" s="1" t="s">
        <v>32</v>
      </c>
      <c r="X334" s="51" t="s">
        <v>32</v>
      </c>
      <c r="Y334" s="51" t="s">
        <v>32</v>
      </c>
    </row>
    <row r="335" spans="1:25" ht="62.25" customHeight="1" x14ac:dyDescent="0.25">
      <c r="A335" s="56" t="s">
        <v>33</v>
      </c>
      <c r="B335" s="70" t="s">
        <v>628</v>
      </c>
      <c r="C335" s="58" t="s">
        <v>629</v>
      </c>
      <c r="D335" s="60">
        <f t="shared" si="179"/>
        <v>2.1607440000000002</v>
      </c>
      <c r="E335" s="60" t="s">
        <v>663</v>
      </c>
      <c r="F335" s="60">
        <f t="shared" si="180"/>
        <v>2.1607440000000002</v>
      </c>
      <c r="G335" s="60">
        <v>0</v>
      </c>
      <c r="H335" s="60">
        <v>0</v>
      </c>
      <c r="I335" s="60">
        <f t="shared" si="181"/>
        <v>2.1607440000000002</v>
      </c>
      <c r="J335" s="60">
        <v>0</v>
      </c>
      <c r="K335" s="59">
        <f t="shared" si="182"/>
        <v>1.8006200000000001</v>
      </c>
      <c r="L335" s="61">
        <v>2021</v>
      </c>
      <c r="M335" s="60">
        <v>1.8006200000000001</v>
      </c>
      <c r="N335" s="9" t="s">
        <v>124</v>
      </c>
      <c r="O335" s="1" t="s">
        <v>32</v>
      </c>
      <c r="P335" s="1">
        <v>0.35</v>
      </c>
      <c r="Q335" s="1" t="s">
        <v>32</v>
      </c>
      <c r="R335" s="72" t="s">
        <v>32</v>
      </c>
      <c r="S335" s="72" t="s">
        <v>32</v>
      </c>
      <c r="T335" s="1" t="s">
        <v>32</v>
      </c>
      <c r="U335" s="1" t="s">
        <v>32</v>
      </c>
      <c r="V335" s="1" t="s">
        <v>32</v>
      </c>
      <c r="W335" s="1" t="s">
        <v>32</v>
      </c>
      <c r="X335" s="51" t="s">
        <v>32</v>
      </c>
      <c r="Y335" s="51" t="s">
        <v>32</v>
      </c>
    </row>
    <row r="336" spans="1:25" ht="62.25" customHeight="1" x14ac:dyDescent="0.25">
      <c r="A336" s="56" t="s">
        <v>33</v>
      </c>
      <c r="B336" s="70" t="s">
        <v>630</v>
      </c>
      <c r="C336" s="58" t="s">
        <v>631</v>
      </c>
      <c r="D336" s="60">
        <f t="shared" si="179"/>
        <v>2.1607440000000002</v>
      </c>
      <c r="E336" s="60" t="s">
        <v>663</v>
      </c>
      <c r="F336" s="60">
        <f t="shared" si="180"/>
        <v>2.1607440000000002</v>
      </c>
      <c r="G336" s="60">
        <v>0</v>
      </c>
      <c r="H336" s="60">
        <v>0</v>
      </c>
      <c r="I336" s="60">
        <f t="shared" si="181"/>
        <v>2.1607440000000002</v>
      </c>
      <c r="J336" s="60">
        <v>0</v>
      </c>
      <c r="K336" s="59">
        <f t="shared" si="182"/>
        <v>1.8006200000000001</v>
      </c>
      <c r="L336" s="61">
        <v>2021</v>
      </c>
      <c r="M336" s="60">
        <v>1.8006200000000001</v>
      </c>
      <c r="N336" s="9" t="s">
        <v>124</v>
      </c>
      <c r="O336" s="1" t="s">
        <v>32</v>
      </c>
      <c r="P336" s="1">
        <v>0.35</v>
      </c>
      <c r="Q336" s="1" t="s">
        <v>32</v>
      </c>
      <c r="R336" s="72" t="s">
        <v>32</v>
      </c>
      <c r="S336" s="72" t="s">
        <v>32</v>
      </c>
      <c r="T336" s="1" t="s">
        <v>32</v>
      </c>
      <c r="U336" s="1" t="s">
        <v>32</v>
      </c>
      <c r="V336" s="1" t="s">
        <v>32</v>
      </c>
      <c r="W336" s="1" t="s">
        <v>32</v>
      </c>
      <c r="X336" s="51" t="s">
        <v>32</v>
      </c>
      <c r="Y336" s="51" t="s">
        <v>32</v>
      </c>
    </row>
    <row r="337" spans="1:25" ht="62.25" customHeight="1" x14ac:dyDescent="0.25">
      <c r="A337" s="56" t="s">
        <v>33</v>
      </c>
      <c r="B337" s="70" t="s">
        <v>632</v>
      </c>
      <c r="C337" s="58" t="s">
        <v>633</v>
      </c>
      <c r="D337" s="60">
        <f t="shared" si="179"/>
        <v>16.05132</v>
      </c>
      <c r="E337" s="60" t="s">
        <v>663</v>
      </c>
      <c r="F337" s="60">
        <f t="shared" si="180"/>
        <v>16.05132</v>
      </c>
      <c r="G337" s="60">
        <v>0</v>
      </c>
      <c r="H337" s="60">
        <v>0</v>
      </c>
      <c r="I337" s="60">
        <f t="shared" si="181"/>
        <v>16.05132</v>
      </c>
      <c r="J337" s="60">
        <v>0</v>
      </c>
      <c r="K337" s="59">
        <f t="shared" si="182"/>
        <v>13.376100000000001</v>
      </c>
      <c r="L337" s="61">
        <v>2021</v>
      </c>
      <c r="M337" s="60">
        <v>13.376100000000001</v>
      </c>
      <c r="N337" s="9" t="s">
        <v>124</v>
      </c>
      <c r="O337" s="1" t="s">
        <v>32</v>
      </c>
      <c r="P337" s="1">
        <v>2.6</v>
      </c>
      <c r="Q337" s="1" t="s">
        <v>32</v>
      </c>
      <c r="R337" s="72" t="s">
        <v>32</v>
      </c>
      <c r="S337" s="72" t="s">
        <v>32</v>
      </c>
      <c r="T337" s="1" t="s">
        <v>32</v>
      </c>
      <c r="U337" s="1" t="s">
        <v>32</v>
      </c>
      <c r="V337" s="1" t="s">
        <v>32</v>
      </c>
      <c r="W337" s="1" t="s">
        <v>32</v>
      </c>
      <c r="X337" s="51" t="s">
        <v>32</v>
      </c>
      <c r="Y337" s="51" t="s">
        <v>32</v>
      </c>
    </row>
    <row r="338" spans="1:25" ht="62.25" customHeight="1" x14ac:dyDescent="0.25">
      <c r="A338" s="56" t="s">
        <v>33</v>
      </c>
      <c r="B338" s="70" t="s">
        <v>634</v>
      </c>
      <c r="C338" s="58" t="s">
        <v>635</v>
      </c>
      <c r="D338" s="60">
        <f t="shared" si="179"/>
        <v>14.317955999999997</v>
      </c>
      <c r="E338" s="60" t="s">
        <v>663</v>
      </c>
      <c r="F338" s="60">
        <f t="shared" si="180"/>
        <v>14.317955999999997</v>
      </c>
      <c r="G338" s="60">
        <v>0</v>
      </c>
      <c r="H338" s="60">
        <v>0</v>
      </c>
      <c r="I338" s="60">
        <f t="shared" si="181"/>
        <v>14.317955999999997</v>
      </c>
      <c r="J338" s="60">
        <v>0</v>
      </c>
      <c r="K338" s="59">
        <f t="shared" si="182"/>
        <v>11.931629999999998</v>
      </c>
      <c r="L338" s="61">
        <v>2022</v>
      </c>
      <c r="M338" s="60">
        <v>11.931629999999998</v>
      </c>
      <c r="N338" s="9" t="s">
        <v>124</v>
      </c>
      <c r="O338" s="1" t="s">
        <v>32</v>
      </c>
      <c r="P338" s="1">
        <v>2.23</v>
      </c>
      <c r="Q338" s="1" t="s">
        <v>32</v>
      </c>
      <c r="R338" s="72" t="s">
        <v>32</v>
      </c>
      <c r="S338" s="72" t="s">
        <v>32</v>
      </c>
      <c r="T338" s="1" t="s">
        <v>32</v>
      </c>
      <c r="U338" s="1" t="s">
        <v>32</v>
      </c>
      <c r="V338" s="1" t="s">
        <v>32</v>
      </c>
      <c r="W338" s="1" t="s">
        <v>32</v>
      </c>
      <c r="X338" s="51" t="s">
        <v>32</v>
      </c>
      <c r="Y338" s="51" t="s">
        <v>32</v>
      </c>
    </row>
    <row r="339" spans="1:25" ht="62.25" customHeight="1" x14ac:dyDescent="0.25">
      <c r="A339" s="56" t="s">
        <v>33</v>
      </c>
      <c r="B339" s="70" t="s">
        <v>636</v>
      </c>
      <c r="C339" s="58" t="s">
        <v>637</v>
      </c>
      <c r="D339" s="60">
        <f t="shared" si="179"/>
        <v>5.778468000000001</v>
      </c>
      <c r="E339" s="60" t="s">
        <v>663</v>
      </c>
      <c r="F339" s="60">
        <f t="shared" si="180"/>
        <v>5.778468000000001</v>
      </c>
      <c r="G339" s="60">
        <v>0</v>
      </c>
      <c r="H339" s="60">
        <v>0</v>
      </c>
      <c r="I339" s="60">
        <f t="shared" si="181"/>
        <v>5.778468000000001</v>
      </c>
      <c r="J339" s="60">
        <v>0</v>
      </c>
      <c r="K339" s="59">
        <f t="shared" si="182"/>
        <v>4.8153900000000007</v>
      </c>
      <c r="L339" s="61">
        <v>2022</v>
      </c>
      <c r="M339" s="60">
        <v>4.8153900000000007</v>
      </c>
      <c r="N339" s="9" t="s">
        <v>124</v>
      </c>
      <c r="O339" s="1" t="s">
        <v>32</v>
      </c>
      <c r="P339" s="1">
        <v>0.9</v>
      </c>
      <c r="Q339" s="1" t="s">
        <v>32</v>
      </c>
      <c r="R339" s="72" t="s">
        <v>32</v>
      </c>
      <c r="S339" s="72" t="s">
        <v>32</v>
      </c>
      <c r="T339" s="1" t="s">
        <v>32</v>
      </c>
      <c r="U339" s="1" t="s">
        <v>32</v>
      </c>
      <c r="V339" s="1" t="s">
        <v>32</v>
      </c>
      <c r="W339" s="73" t="s">
        <v>32</v>
      </c>
      <c r="X339" s="51" t="s">
        <v>32</v>
      </c>
      <c r="Y339" s="51" t="s">
        <v>32</v>
      </c>
    </row>
    <row r="340" spans="1:25" ht="62.25" customHeight="1" x14ac:dyDescent="0.25">
      <c r="A340" s="56" t="s">
        <v>33</v>
      </c>
      <c r="B340" s="70" t="s">
        <v>638</v>
      </c>
      <c r="C340" s="58" t="s">
        <v>639</v>
      </c>
      <c r="D340" s="60">
        <f t="shared" si="179"/>
        <v>13.804127999999999</v>
      </c>
      <c r="E340" s="60" t="s">
        <v>663</v>
      </c>
      <c r="F340" s="60">
        <f t="shared" si="180"/>
        <v>13.804127999999999</v>
      </c>
      <c r="G340" s="60">
        <v>0</v>
      </c>
      <c r="H340" s="60">
        <v>0</v>
      </c>
      <c r="I340" s="60">
        <f t="shared" si="181"/>
        <v>13.804127999999999</v>
      </c>
      <c r="J340" s="60">
        <v>0</v>
      </c>
      <c r="K340" s="59">
        <f t="shared" si="182"/>
        <v>11.503439999999999</v>
      </c>
      <c r="L340" s="61">
        <v>2022</v>
      </c>
      <c r="M340" s="60">
        <v>11.503439999999999</v>
      </c>
      <c r="N340" s="9" t="s">
        <v>124</v>
      </c>
      <c r="O340" s="1" t="s">
        <v>32</v>
      </c>
      <c r="P340" s="1">
        <v>2.15</v>
      </c>
      <c r="Q340" s="1" t="s">
        <v>32</v>
      </c>
      <c r="R340" s="72" t="s">
        <v>32</v>
      </c>
      <c r="S340" s="72" t="s">
        <v>32</v>
      </c>
      <c r="T340" s="1" t="s">
        <v>32</v>
      </c>
      <c r="U340" s="1" t="s">
        <v>32</v>
      </c>
      <c r="V340" s="1" t="s">
        <v>32</v>
      </c>
      <c r="W340" s="73" t="s">
        <v>32</v>
      </c>
      <c r="X340" s="51" t="s">
        <v>32</v>
      </c>
      <c r="Y340" s="51" t="s">
        <v>32</v>
      </c>
    </row>
    <row r="341" spans="1:25" ht="62.25" customHeight="1" x14ac:dyDescent="0.25">
      <c r="A341" s="56" t="s">
        <v>33</v>
      </c>
      <c r="B341" s="70" t="s">
        <v>640</v>
      </c>
      <c r="C341" s="58" t="s">
        <v>641</v>
      </c>
      <c r="D341" s="60">
        <f t="shared" si="179"/>
        <v>5.3419439999999998</v>
      </c>
      <c r="E341" s="60" t="s">
        <v>663</v>
      </c>
      <c r="F341" s="60">
        <f t="shared" si="180"/>
        <v>5.3419439999999998</v>
      </c>
      <c r="G341" s="60">
        <v>0</v>
      </c>
      <c r="H341" s="60">
        <v>0</v>
      </c>
      <c r="I341" s="60">
        <f t="shared" si="181"/>
        <v>5.3419439999999998</v>
      </c>
      <c r="J341" s="60">
        <v>0</v>
      </c>
      <c r="K341" s="59">
        <f t="shared" si="182"/>
        <v>4.4516200000000001</v>
      </c>
      <c r="L341" s="61">
        <v>2023</v>
      </c>
      <c r="M341" s="60">
        <v>4.4516200000000001</v>
      </c>
      <c r="N341" s="9" t="s">
        <v>124</v>
      </c>
      <c r="O341" s="1" t="s">
        <v>32</v>
      </c>
      <c r="P341" s="1">
        <v>0.8</v>
      </c>
      <c r="Q341" s="1" t="s">
        <v>32</v>
      </c>
      <c r="R341" s="72" t="s">
        <v>32</v>
      </c>
      <c r="S341" s="72" t="s">
        <v>32</v>
      </c>
      <c r="T341" s="1" t="s">
        <v>32</v>
      </c>
      <c r="U341" s="1" t="s">
        <v>32</v>
      </c>
      <c r="V341" s="1" t="s">
        <v>32</v>
      </c>
      <c r="W341" s="73" t="s">
        <v>32</v>
      </c>
      <c r="X341" s="51" t="s">
        <v>32</v>
      </c>
      <c r="Y341" s="51" t="s">
        <v>32</v>
      </c>
    </row>
    <row r="342" spans="1:25" ht="62.25" customHeight="1" x14ac:dyDescent="0.25">
      <c r="A342" s="56" t="s">
        <v>33</v>
      </c>
      <c r="B342" s="70" t="s">
        <v>642</v>
      </c>
      <c r="C342" s="58" t="s">
        <v>643</v>
      </c>
      <c r="D342" s="60">
        <f t="shared" si="179"/>
        <v>24.706487999999997</v>
      </c>
      <c r="E342" s="60" t="s">
        <v>663</v>
      </c>
      <c r="F342" s="60">
        <f t="shared" si="180"/>
        <v>24.706487999999997</v>
      </c>
      <c r="G342" s="60">
        <v>0</v>
      </c>
      <c r="H342" s="60">
        <v>0</v>
      </c>
      <c r="I342" s="60">
        <f t="shared" si="181"/>
        <v>24.706487999999997</v>
      </c>
      <c r="J342" s="60">
        <v>0</v>
      </c>
      <c r="K342" s="59">
        <f t="shared" si="182"/>
        <v>20.588739999999998</v>
      </c>
      <c r="L342" s="61">
        <v>2023</v>
      </c>
      <c r="M342" s="60">
        <v>20.588739999999998</v>
      </c>
      <c r="N342" s="9" t="s">
        <v>124</v>
      </c>
      <c r="O342" s="1" t="s">
        <v>32</v>
      </c>
      <c r="P342" s="1">
        <v>3.7</v>
      </c>
      <c r="Q342" s="1" t="s">
        <v>32</v>
      </c>
      <c r="R342" s="72" t="s">
        <v>32</v>
      </c>
      <c r="S342" s="72" t="s">
        <v>32</v>
      </c>
      <c r="T342" s="1" t="s">
        <v>32</v>
      </c>
      <c r="U342" s="1" t="s">
        <v>32</v>
      </c>
      <c r="V342" s="1" t="s">
        <v>32</v>
      </c>
      <c r="W342" s="73" t="s">
        <v>32</v>
      </c>
      <c r="X342" s="51" t="s">
        <v>32</v>
      </c>
      <c r="Y342" s="51" t="s">
        <v>32</v>
      </c>
    </row>
    <row r="343" spans="1:25" ht="62.25" customHeight="1" x14ac:dyDescent="0.25">
      <c r="A343" s="56" t="s">
        <v>33</v>
      </c>
      <c r="B343" s="70" t="s">
        <v>644</v>
      </c>
      <c r="C343" s="58" t="s">
        <v>645</v>
      </c>
      <c r="D343" s="60">
        <f t="shared" si="179"/>
        <v>9.0145199999999992</v>
      </c>
      <c r="E343" s="60" t="s">
        <v>663</v>
      </c>
      <c r="F343" s="60">
        <f t="shared" si="180"/>
        <v>9.0145199999999992</v>
      </c>
      <c r="G343" s="60">
        <v>0</v>
      </c>
      <c r="H343" s="60">
        <v>0</v>
      </c>
      <c r="I343" s="60">
        <f t="shared" si="181"/>
        <v>9.0145199999999992</v>
      </c>
      <c r="J343" s="60">
        <v>0</v>
      </c>
      <c r="K343" s="59">
        <f t="shared" si="182"/>
        <v>7.5120999999999993</v>
      </c>
      <c r="L343" s="61">
        <v>2023</v>
      </c>
      <c r="M343" s="60">
        <v>7.5120999999999993</v>
      </c>
      <c r="N343" s="9" t="s">
        <v>124</v>
      </c>
      <c r="O343" s="1" t="s">
        <v>32</v>
      </c>
      <c r="P343" s="1">
        <v>1.35</v>
      </c>
      <c r="Q343" s="1" t="s">
        <v>32</v>
      </c>
      <c r="R343" s="72" t="s">
        <v>32</v>
      </c>
      <c r="S343" s="72" t="s">
        <v>32</v>
      </c>
      <c r="T343" s="1" t="s">
        <v>32</v>
      </c>
      <c r="U343" s="1" t="s">
        <v>32</v>
      </c>
      <c r="V343" s="1" t="s">
        <v>32</v>
      </c>
      <c r="W343" s="73" t="s">
        <v>32</v>
      </c>
      <c r="X343" s="51" t="s">
        <v>32</v>
      </c>
      <c r="Y343" s="51" t="s">
        <v>32</v>
      </c>
    </row>
    <row r="344" spans="1:25" ht="62.25" customHeight="1" x14ac:dyDescent="0.25">
      <c r="A344" s="56" t="s">
        <v>33</v>
      </c>
      <c r="B344" s="70" t="s">
        <v>646</v>
      </c>
      <c r="C344" s="58" t="s">
        <v>647</v>
      </c>
      <c r="D344" s="60">
        <f t="shared" ref="D344:D350" si="183">M344*1.2</f>
        <v>11.111243999999997</v>
      </c>
      <c r="E344" s="60" t="s">
        <v>663</v>
      </c>
      <c r="F344" s="60">
        <f t="shared" ref="F344:F350" si="184">I344</f>
        <v>11.111243999999997</v>
      </c>
      <c r="G344" s="60">
        <v>0</v>
      </c>
      <c r="H344" s="60">
        <v>0</v>
      </c>
      <c r="I344" s="60">
        <f t="shared" ref="I344:I350" si="185">D344</f>
        <v>11.111243999999997</v>
      </c>
      <c r="J344" s="60">
        <v>0</v>
      </c>
      <c r="K344" s="59">
        <f t="shared" ref="K344:K350" si="186">M344</f>
        <v>9.2593699999999988</v>
      </c>
      <c r="L344" s="61">
        <v>2024</v>
      </c>
      <c r="M344" s="60">
        <v>9.2593699999999988</v>
      </c>
      <c r="N344" s="9" t="s">
        <v>124</v>
      </c>
      <c r="O344" s="1" t="s">
        <v>32</v>
      </c>
      <c r="P344" s="1">
        <v>1.6</v>
      </c>
      <c r="Q344" s="1" t="s">
        <v>32</v>
      </c>
      <c r="R344" s="72" t="s">
        <v>32</v>
      </c>
      <c r="S344" s="72" t="s">
        <v>32</v>
      </c>
      <c r="T344" s="1" t="s">
        <v>32</v>
      </c>
      <c r="U344" s="1" t="s">
        <v>32</v>
      </c>
      <c r="V344" s="1" t="s">
        <v>32</v>
      </c>
      <c r="W344" s="73" t="s">
        <v>32</v>
      </c>
      <c r="X344" s="51" t="s">
        <v>32</v>
      </c>
      <c r="Y344" s="51" t="s">
        <v>32</v>
      </c>
    </row>
    <row r="345" spans="1:25" ht="62.25" customHeight="1" x14ac:dyDescent="0.25">
      <c r="A345" s="56" t="s">
        <v>33</v>
      </c>
      <c r="B345" s="70" t="s">
        <v>648</v>
      </c>
      <c r="C345" s="58" t="s">
        <v>649</v>
      </c>
      <c r="D345" s="60">
        <f t="shared" si="183"/>
        <v>6.2500679999999997</v>
      </c>
      <c r="E345" s="60" t="s">
        <v>663</v>
      </c>
      <c r="F345" s="60">
        <f t="shared" si="184"/>
        <v>6.2500679999999997</v>
      </c>
      <c r="G345" s="60">
        <v>0</v>
      </c>
      <c r="H345" s="60">
        <v>0</v>
      </c>
      <c r="I345" s="60">
        <f t="shared" si="185"/>
        <v>6.2500679999999997</v>
      </c>
      <c r="J345" s="60">
        <v>0</v>
      </c>
      <c r="K345" s="59">
        <f t="shared" si="186"/>
        <v>5.2083899999999996</v>
      </c>
      <c r="L345" s="61">
        <v>2024</v>
      </c>
      <c r="M345" s="60">
        <v>5.2083899999999996</v>
      </c>
      <c r="N345" s="9" t="s">
        <v>124</v>
      </c>
      <c r="O345" s="1" t="s">
        <v>32</v>
      </c>
      <c r="P345" s="1">
        <v>0.9</v>
      </c>
      <c r="Q345" s="1" t="s">
        <v>32</v>
      </c>
      <c r="R345" s="72" t="s">
        <v>32</v>
      </c>
      <c r="S345" s="72" t="s">
        <v>32</v>
      </c>
      <c r="T345" s="1" t="s">
        <v>32</v>
      </c>
      <c r="U345" s="1" t="s">
        <v>32</v>
      </c>
      <c r="V345" s="1" t="s">
        <v>32</v>
      </c>
      <c r="W345" s="73" t="s">
        <v>32</v>
      </c>
      <c r="X345" s="51" t="s">
        <v>32</v>
      </c>
      <c r="Y345" s="51" t="s">
        <v>32</v>
      </c>
    </row>
    <row r="346" spans="1:25" ht="62.25" customHeight="1" x14ac:dyDescent="0.25">
      <c r="A346" s="56" t="s">
        <v>33</v>
      </c>
      <c r="B346" s="63" t="s">
        <v>650</v>
      </c>
      <c r="C346" s="58" t="s">
        <v>180</v>
      </c>
      <c r="D346" s="60">
        <f t="shared" si="183"/>
        <v>4.542435178544256</v>
      </c>
      <c r="E346" s="60" t="s">
        <v>664</v>
      </c>
      <c r="F346" s="60">
        <f t="shared" si="184"/>
        <v>4.542435178544256</v>
      </c>
      <c r="G346" s="60">
        <v>0</v>
      </c>
      <c r="H346" s="60">
        <v>0</v>
      </c>
      <c r="I346" s="60">
        <f t="shared" si="185"/>
        <v>4.542435178544256</v>
      </c>
      <c r="J346" s="60">
        <v>0</v>
      </c>
      <c r="K346" s="59">
        <f t="shared" si="186"/>
        <v>3.7853626487868799</v>
      </c>
      <c r="L346" s="61">
        <v>2020</v>
      </c>
      <c r="M346" s="60">
        <v>3.7853626487868799</v>
      </c>
      <c r="N346" s="9" t="s">
        <v>124</v>
      </c>
      <c r="O346" s="1" t="s">
        <v>32</v>
      </c>
      <c r="P346" s="1">
        <v>1.9</v>
      </c>
      <c r="Q346" s="1" t="s">
        <v>32</v>
      </c>
      <c r="R346" s="72" t="s">
        <v>32</v>
      </c>
      <c r="S346" s="72" t="s">
        <v>32</v>
      </c>
      <c r="T346" s="1" t="s">
        <v>32</v>
      </c>
      <c r="U346" s="1" t="s">
        <v>32</v>
      </c>
      <c r="V346" s="1" t="s">
        <v>32</v>
      </c>
      <c r="W346" s="73" t="s">
        <v>32</v>
      </c>
      <c r="X346" s="51" t="s">
        <v>32</v>
      </c>
      <c r="Y346" s="51" t="s">
        <v>32</v>
      </c>
    </row>
    <row r="347" spans="1:25" ht="62.25" customHeight="1" x14ac:dyDescent="0.25">
      <c r="A347" s="56" t="s">
        <v>33</v>
      </c>
      <c r="B347" s="63" t="s">
        <v>650</v>
      </c>
      <c r="C347" s="58" t="s">
        <v>181</v>
      </c>
      <c r="D347" s="60">
        <f t="shared" si="183"/>
        <v>4.7253076256860265</v>
      </c>
      <c r="E347" s="60" t="s">
        <v>664</v>
      </c>
      <c r="F347" s="60">
        <f t="shared" si="184"/>
        <v>4.7253076256860265</v>
      </c>
      <c r="G347" s="60">
        <v>0</v>
      </c>
      <c r="H347" s="60">
        <v>0</v>
      </c>
      <c r="I347" s="60">
        <f t="shared" si="185"/>
        <v>4.7253076256860265</v>
      </c>
      <c r="J347" s="60">
        <v>0</v>
      </c>
      <c r="K347" s="59">
        <f t="shared" si="186"/>
        <v>3.9377563547383558</v>
      </c>
      <c r="L347" s="61">
        <v>2021</v>
      </c>
      <c r="M347" s="60">
        <v>3.9377563547383558</v>
      </c>
      <c r="N347" s="9" t="s">
        <v>124</v>
      </c>
      <c r="O347" s="1" t="s">
        <v>32</v>
      </c>
      <c r="P347" s="1">
        <v>1.9</v>
      </c>
      <c r="Q347" s="1" t="s">
        <v>32</v>
      </c>
      <c r="R347" s="72" t="s">
        <v>32</v>
      </c>
      <c r="S347" s="72" t="s">
        <v>32</v>
      </c>
      <c r="T347" s="1" t="s">
        <v>32</v>
      </c>
      <c r="U347" s="1" t="s">
        <v>32</v>
      </c>
      <c r="V347" s="1" t="s">
        <v>32</v>
      </c>
      <c r="W347" s="73" t="s">
        <v>32</v>
      </c>
      <c r="X347" s="51" t="s">
        <v>32</v>
      </c>
      <c r="Y347" s="51" t="s">
        <v>32</v>
      </c>
    </row>
    <row r="348" spans="1:25" ht="62.25" customHeight="1" x14ac:dyDescent="0.25">
      <c r="A348" s="56" t="s">
        <v>33</v>
      </c>
      <c r="B348" s="63" t="s">
        <v>650</v>
      </c>
      <c r="C348" s="58" t="s">
        <v>182</v>
      </c>
      <c r="D348" s="60">
        <f t="shared" si="183"/>
        <v>4.999659850713468</v>
      </c>
      <c r="E348" s="60" t="s">
        <v>664</v>
      </c>
      <c r="F348" s="60">
        <f t="shared" si="184"/>
        <v>4.999659850713468</v>
      </c>
      <c r="G348" s="60">
        <v>0</v>
      </c>
      <c r="H348" s="60">
        <v>0</v>
      </c>
      <c r="I348" s="60">
        <f t="shared" si="185"/>
        <v>4.999659850713468</v>
      </c>
      <c r="J348" s="60">
        <v>0</v>
      </c>
      <c r="K348" s="59">
        <f t="shared" si="186"/>
        <v>4.1663832089278898</v>
      </c>
      <c r="L348" s="61">
        <v>2022</v>
      </c>
      <c r="M348" s="60">
        <v>4.1663832089278898</v>
      </c>
      <c r="N348" s="9" t="s">
        <v>124</v>
      </c>
      <c r="O348" s="1" t="s">
        <v>32</v>
      </c>
      <c r="P348" s="1">
        <v>1.9</v>
      </c>
      <c r="Q348" s="1" t="s">
        <v>32</v>
      </c>
      <c r="R348" s="72" t="s">
        <v>32</v>
      </c>
      <c r="S348" s="72" t="s">
        <v>32</v>
      </c>
      <c r="T348" s="1" t="s">
        <v>32</v>
      </c>
      <c r="U348" s="1" t="s">
        <v>32</v>
      </c>
      <c r="V348" s="1" t="s">
        <v>32</v>
      </c>
      <c r="W348" s="73" t="s">
        <v>32</v>
      </c>
      <c r="X348" s="51" t="s">
        <v>32</v>
      </c>
      <c r="Y348" s="51" t="s">
        <v>32</v>
      </c>
    </row>
    <row r="349" spans="1:25" ht="62.25" customHeight="1" x14ac:dyDescent="0.25">
      <c r="A349" s="56" t="s">
        <v>33</v>
      </c>
      <c r="B349" s="63" t="s">
        <v>650</v>
      </c>
      <c r="C349" s="58" t="s">
        <v>183</v>
      </c>
      <c r="D349" s="60">
        <f t="shared" si="183"/>
        <v>5.1531270447420061</v>
      </c>
      <c r="E349" s="60" t="s">
        <v>664</v>
      </c>
      <c r="F349" s="60">
        <f t="shared" si="184"/>
        <v>5.1531270447420061</v>
      </c>
      <c r="G349" s="60">
        <v>0</v>
      </c>
      <c r="H349" s="60">
        <v>0</v>
      </c>
      <c r="I349" s="60">
        <f t="shared" si="185"/>
        <v>5.1531270447420061</v>
      </c>
      <c r="J349" s="60">
        <v>0</v>
      </c>
      <c r="K349" s="59">
        <f t="shared" si="186"/>
        <v>4.2942725372850052</v>
      </c>
      <c r="L349" s="61">
        <v>2023</v>
      </c>
      <c r="M349" s="60">
        <v>4.2942725372850052</v>
      </c>
      <c r="N349" s="9" t="s">
        <v>124</v>
      </c>
      <c r="O349" s="1" t="s">
        <v>32</v>
      </c>
      <c r="P349" s="1">
        <v>1.9</v>
      </c>
      <c r="Q349" s="1" t="s">
        <v>32</v>
      </c>
      <c r="R349" s="72" t="s">
        <v>32</v>
      </c>
      <c r="S349" s="72" t="s">
        <v>32</v>
      </c>
      <c r="T349" s="1" t="s">
        <v>32</v>
      </c>
      <c r="U349" s="1" t="s">
        <v>32</v>
      </c>
      <c r="V349" s="1" t="s">
        <v>32</v>
      </c>
      <c r="W349" s="73" t="s">
        <v>32</v>
      </c>
      <c r="X349" s="51" t="s">
        <v>32</v>
      </c>
      <c r="Y349" s="51" t="s">
        <v>32</v>
      </c>
    </row>
    <row r="350" spans="1:25" ht="62.25" customHeight="1" x14ac:dyDescent="0.25">
      <c r="A350" s="56" t="s">
        <v>33</v>
      </c>
      <c r="B350" s="63" t="s">
        <v>650</v>
      </c>
      <c r="C350" s="58" t="s">
        <v>184</v>
      </c>
      <c r="D350" s="60">
        <f t="shared" si="183"/>
        <v>6.088588126531687</v>
      </c>
      <c r="E350" s="60" t="s">
        <v>664</v>
      </c>
      <c r="F350" s="60">
        <f t="shared" si="184"/>
        <v>6.088588126531687</v>
      </c>
      <c r="G350" s="60">
        <v>0</v>
      </c>
      <c r="H350" s="60">
        <v>0</v>
      </c>
      <c r="I350" s="60">
        <f t="shared" si="185"/>
        <v>6.088588126531687</v>
      </c>
      <c r="J350" s="60">
        <v>0</v>
      </c>
      <c r="K350" s="59">
        <f t="shared" si="186"/>
        <v>5.0738234387764063</v>
      </c>
      <c r="L350" s="61">
        <v>2024</v>
      </c>
      <c r="M350" s="60">
        <v>5.0738234387764063</v>
      </c>
      <c r="N350" s="9" t="s">
        <v>124</v>
      </c>
      <c r="O350" s="1" t="s">
        <v>32</v>
      </c>
      <c r="P350" s="1">
        <v>1.9</v>
      </c>
      <c r="Q350" s="1" t="s">
        <v>32</v>
      </c>
      <c r="R350" s="72" t="s">
        <v>32</v>
      </c>
      <c r="S350" s="72" t="s">
        <v>32</v>
      </c>
      <c r="T350" s="1" t="s">
        <v>32</v>
      </c>
      <c r="U350" s="1" t="s">
        <v>32</v>
      </c>
      <c r="V350" s="1" t="s">
        <v>32</v>
      </c>
      <c r="W350" s="73" t="s">
        <v>32</v>
      </c>
      <c r="X350" s="51" t="s">
        <v>32</v>
      </c>
      <c r="Y350" s="51" t="s">
        <v>32</v>
      </c>
    </row>
    <row r="351" spans="1:25" s="10" customFormat="1" ht="62.25" customHeight="1" x14ac:dyDescent="0.25">
      <c r="A351" s="5" t="s">
        <v>35</v>
      </c>
      <c r="B351" s="6" t="s">
        <v>36</v>
      </c>
      <c r="C351" s="7" t="s">
        <v>31</v>
      </c>
      <c r="D351" s="52">
        <v>0</v>
      </c>
      <c r="E351" s="53" t="s">
        <v>32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4" t="s">
        <v>32</v>
      </c>
      <c r="M351" s="52">
        <v>0</v>
      </c>
      <c r="N351" s="2" t="s">
        <v>32</v>
      </c>
      <c r="O351" s="2" t="s">
        <v>32</v>
      </c>
      <c r="P351" s="2" t="s">
        <v>32</v>
      </c>
      <c r="Q351" s="2" t="s">
        <v>32</v>
      </c>
      <c r="R351" s="2" t="s">
        <v>32</v>
      </c>
      <c r="S351" s="2" t="s">
        <v>32</v>
      </c>
      <c r="T351" s="2" t="s">
        <v>32</v>
      </c>
      <c r="U351" s="2" t="s">
        <v>32</v>
      </c>
      <c r="V351" s="2" t="s">
        <v>32</v>
      </c>
      <c r="W351" s="2" t="s">
        <v>32</v>
      </c>
      <c r="X351" s="2" t="s">
        <v>32</v>
      </c>
      <c r="Y351" s="2" t="s">
        <v>32</v>
      </c>
    </row>
    <row r="352" spans="1:25" s="10" customFormat="1" ht="62.25" customHeight="1" x14ac:dyDescent="0.25">
      <c r="A352" s="5" t="s">
        <v>37</v>
      </c>
      <c r="B352" s="6" t="s">
        <v>38</v>
      </c>
      <c r="C352" s="7" t="s">
        <v>31</v>
      </c>
      <c r="D352" s="52">
        <f>SUM(D353:D362)</f>
        <v>184.72642479806058</v>
      </c>
      <c r="E352" s="53" t="s">
        <v>32</v>
      </c>
      <c r="F352" s="52">
        <f t="shared" ref="F352:M352" si="187">SUM(F353:F362)</f>
        <v>184.72642479806058</v>
      </c>
      <c r="G352" s="52">
        <f t="shared" si="187"/>
        <v>0</v>
      </c>
      <c r="H352" s="52">
        <f t="shared" si="187"/>
        <v>0</v>
      </c>
      <c r="I352" s="52">
        <f t="shared" si="187"/>
        <v>184.72642479806058</v>
      </c>
      <c r="J352" s="52">
        <f t="shared" si="187"/>
        <v>0</v>
      </c>
      <c r="K352" s="52">
        <f t="shared" si="187"/>
        <v>153.93868733171712</v>
      </c>
      <c r="L352" s="54" t="s">
        <v>32</v>
      </c>
      <c r="M352" s="52">
        <f t="shared" si="187"/>
        <v>153.93868733171712</v>
      </c>
      <c r="N352" s="55" t="s">
        <v>32</v>
      </c>
      <c r="O352" s="55" t="s">
        <v>32</v>
      </c>
      <c r="P352" s="55">
        <f t="shared" ref="P352" si="188">SUM(P353:P362)</f>
        <v>0</v>
      </c>
      <c r="Q352" s="55">
        <f t="shared" ref="Q352" si="189">SUM(Q353:Q362)</f>
        <v>0</v>
      </c>
      <c r="R352" s="55">
        <f t="shared" ref="R352" si="190">SUM(R353:R362)</f>
        <v>0</v>
      </c>
      <c r="S352" s="55">
        <f t="shared" ref="S352" si="191">SUM(S353:S362)</f>
        <v>0</v>
      </c>
      <c r="T352" s="55">
        <f t="shared" ref="T352" si="192">SUM(T353:T362)</f>
        <v>0</v>
      </c>
      <c r="U352" s="55">
        <f t="shared" ref="U352" si="193">SUM(U353:U362)</f>
        <v>0</v>
      </c>
      <c r="V352" s="55">
        <f t="shared" ref="V352" si="194">SUM(V353:V362)</f>
        <v>62</v>
      </c>
      <c r="W352" s="55">
        <f t="shared" ref="W352" si="195">SUM(W353:W362)</f>
        <v>0</v>
      </c>
      <c r="X352" s="55">
        <f t="shared" ref="X352" si="196">SUM(X353:X362)</f>
        <v>56</v>
      </c>
      <c r="Y352" s="55">
        <f t="shared" ref="Y352" si="197">SUM(Y353:Y362)</f>
        <v>0</v>
      </c>
    </row>
    <row r="353" spans="1:25" ht="62.25" customHeight="1" x14ac:dyDescent="0.25">
      <c r="A353" s="56" t="s">
        <v>37</v>
      </c>
      <c r="B353" s="63" t="s">
        <v>651</v>
      </c>
      <c r="C353" s="58" t="s">
        <v>652</v>
      </c>
      <c r="D353" s="60">
        <f>M353*1.2</f>
        <v>1.9643111999999998</v>
      </c>
      <c r="E353" s="53" t="s">
        <v>32</v>
      </c>
      <c r="F353" s="60">
        <f>I353</f>
        <v>1.9643111999999998</v>
      </c>
      <c r="G353" s="60">
        <v>0</v>
      </c>
      <c r="H353" s="60">
        <v>0</v>
      </c>
      <c r="I353" s="60">
        <f>D353</f>
        <v>1.9643111999999998</v>
      </c>
      <c r="J353" s="60">
        <v>0</v>
      </c>
      <c r="K353" s="60">
        <f>M353</f>
        <v>1.6369259999999999</v>
      </c>
      <c r="L353" s="61">
        <v>2020</v>
      </c>
      <c r="M353" s="60">
        <v>1.6369259999999999</v>
      </c>
      <c r="N353" s="8" t="s">
        <v>665</v>
      </c>
      <c r="O353" s="1" t="s">
        <v>32</v>
      </c>
      <c r="P353" s="1" t="s">
        <v>32</v>
      </c>
      <c r="Q353" s="1" t="s">
        <v>32</v>
      </c>
      <c r="R353" s="72" t="s">
        <v>32</v>
      </c>
      <c r="S353" s="72" t="s">
        <v>32</v>
      </c>
      <c r="T353" s="1" t="s">
        <v>32</v>
      </c>
      <c r="U353" s="1" t="s">
        <v>32</v>
      </c>
      <c r="V353" s="1" t="s">
        <v>32</v>
      </c>
      <c r="W353" s="73" t="s">
        <v>32</v>
      </c>
      <c r="X353" s="51">
        <v>18</v>
      </c>
      <c r="Y353" s="51" t="s">
        <v>32</v>
      </c>
    </row>
    <row r="354" spans="1:25" ht="62.25" customHeight="1" x14ac:dyDescent="0.25">
      <c r="A354" s="56" t="s">
        <v>37</v>
      </c>
      <c r="B354" s="63" t="s">
        <v>653</v>
      </c>
      <c r="C354" s="58" t="s">
        <v>654</v>
      </c>
      <c r="D354" s="60">
        <f t="shared" ref="D354:D362" si="198">M354*1.2</f>
        <v>37.635804</v>
      </c>
      <c r="E354" s="53" t="s">
        <v>32</v>
      </c>
      <c r="F354" s="60">
        <f t="shared" ref="F354:F362" si="199">I354</f>
        <v>37.635804</v>
      </c>
      <c r="G354" s="60">
        <v>0</v>
      </c>
      <c r="H354" s="60">
        <v>0</v>
      </c>
      <c r="I354" s="60">
        <f t="shared" ref="I354:I362" si="200">D354</f>
        <v>37.635804</v>
      </c>
      <c r="J354" s="60">
        <v>0</v>
      </c>
      <c r="K354" s="60">
        <f t="shared" ref="K354:K362" si="201">M354</f>
        <v>31.36317</v>
      </c>
      <c r="L354" s="61">
        <v>2020</v>
      </c>
      <c r="M354" s="60">
        <v>31.36317</v>
      </c>
      <c r="N354" s="22" t="s">
        <v>666</v>
      </c>
      <c r="O354" s="1" t="s">
        <v>32</v>
      </c>
      <c r="P354" s="1" t="s">
        <v>32</v>
      </c>
      <c r="Q354" s="1" t="s">
        <v>32</v>
      </c>
      <c r="R354" s="72" t="s">
        <v>32</v>
      </c>
      <c r="S354" s="72" t="s">
        <v>32</v>
      </c>
      <c r="T354" s="1" t="s">
        <v>32</v>
      </c>
      <c r="U354" s="1" t="s">
        <v>32</v>
      </c>
      <c r="V354" s="66">
        <v>15</v>
      </c>
      <c r="W354" s="73" t="s">
        <v>32</v>
      </c>
      <c r="X354" s="51" t="s">
        <v>32</v>
      </c>
      <c r="Y354" s="51" t="s">
        <v>32</v>
      </c>
    </row>
    <row r="355" spans="1:25" ht="62.25" customHeight="1" x14ac:dyDescent="0.25">
      <c r="A355" s="56" t="s">
        <v>37</v>
      </c>
      <c r="B355" s="63" t="s">
        <v>651</v>
      </c>
      <c r="C355" s="58" t="s">
        <v>655</v>
      </c>
      <c r="D355" s="60">
        <f t="shared" si="198"/>
        <v>1.4988055680000001</v>
      </c>
      <c r="E355" s="53" t="s">
        <v>32</v>
      </c>
      <c r="F355" s="60">
        <f t="shared" si="199"/>
        <v>1.4988055680000001</v>
      </c>
      <c r="G355" s="60">
        <v>0</v>
      </c>
      <c r="H355" s="60">
        <v>0</v>
      </c>
      <c r="I355" s="60">
        <f t="shared" si="200"/>
        <v>1.4988055680000001</v>
      </c>
      <c r="J355" s="60">
        <v>0</v>
      </c>
      <c r="K355" s="60">
        <f t="shared" si="201"/>
        <v>1.2490046400000001</v>
      </c>
      <c r="L355" s="61">
        <v>2021</v>
      </c>
      <c r="M355" s="60">
        <v>1.2490046400000001</v>
      </c>
      <c r="N355" s="8" t="s">
        <v>665</v>
      </c>
      <c r="O355" s="1" t="s">
        <v>32</v>
      </c>
      <c r="P355" s="1" t="s">
        <v>32</v>
      </c>
      <c r="Q355" s="1" t="s">
        <v>32</v>
      </c>
      <c r="R355" s="72" t="s">
        <v>32</v>
      </c>
      <c r="S355" s="72" t="s">
        <v>32</v>
      </c>
      <c r="T355" s="1" t="s">
        <v>32</v>
      </c>
      <c r="U355" s="1" t="s">
        <v>32</v>
      </c>
      <c r="V355" s="1" t="s">
        <v>32</v>
      </c>
      <c r="W355" s="73" t="s">
        <v>32</v>
      </c>
      <c r="X355" s="51">
        <v>11</v>
      </c>
      <c r="Y355" s="51" t="s">
        <v>32</v>
      </c>
    </row>
    <row r="356" spans="1:25" ht="62.25" customHeight="1" x14ac:dyDescent="0.25">
      <c r="A356" s="56" t="s">
        <v>37</v>
      </c>
      <c r="B356" s="63" t="s">
        <v>653</v>
      </c>
      <c r="C356" s="58" t="s">
        <v>656</v>
      </c>
      <c r="D356" s="60">
        <f t="shared" si="198"/>
        <v>34.503618240000002</v>
      </c>
      <c r="E356" s="53" t="s">
        <v>32</v>
      </c>
      <c r="F356" s="60">
        <f t="shared" si="199"/>
        <v>34.503618240000002</v>
      </c>
      <c r="G356" s="60">
        <v>0</v>
      </c>
      <c r="H356" s="60">
        <v>0</v>
      </c>
      <c r="I356" s="60">
        <f t="shared" si="200"/>
        <v>34.503618240000002</v>
      </c>
      <c r="J356" s="60">
        <v>0</v>
      </c>
      <c r="K356" s="60">
        <f t="shared" si="201"/>
        <v>28.7530152</v>
      </c>
      <c r="L356" s="61">
        <v>2021</v>
      </c>
      <c r="M356" s="60">
        <v>28.7530152</v>
      </c>
      <c r="N356" s="22" t="s">
        <v>666</v>
      </c>
      <c r="O356" s="1" t="s">
        <v>32</v>
      </c>
      <c r="P356" s="1" t="s">
        <v>32</v>
      </c>
      <c r="Q356" s="1" t="s">
        <v>32</v>
      </c>
      <c r="R356" s="72" t="s">
        <v>32</v>
      </c>
      <c r="S356" s="72" t="s">
        <v>32</v>
      </c>
      <c r="T356" s="1" t="s">
        <v>32</v>
      </c>
      <c r="U356" s="1" t="s">
        <v>32</v>
      </c>
      <c r="V356" s="66">
        <v>12</v>
      </c>
      <c r="W356" s="73" t="s">
        <v>32</v>
      </c>
      <c r="X356" s="51" t="s">
        <v>32</v>
      </c>
      <c r="Y356" s="51" t="s">
        <v>32</v>
      </c>
    </row>
    <row r="357" spans="1:25" ht="62.25" customHeight="1" x14ac:dyDescent="0.25">
      <c r="A357" s="56" t="s">
        <v>37</v>
      </c>
      <c r="B357" s="63" t="s">
        <v>651</v>
      </c>
      <c r="C357" s="58" t="s">
        <v>657</v>
      </c>
      <c r="D357" s="60">
        <f t="shared" si="198"/>
        <v>1.0899179366399998</v>
      </c>
      <c r="E357" s="53" t="s">
        <v>32</v>
      </c>
      <c r="F357" s="60">
        <f t="shared" si="199"/>
        <v>1.0899179366399998</v>
      </c>
      <c r="G357" s="60">
        <v>0</v>
      </c>
      <c r="H357" s="60">
        <v>0</v>
      </c>
      <c r="I357" s="60">
        <f t="shared" si="200"/>
        <v>1.0899179366399998</v>
      </c>
      <c r="J357" s="60">
        <v>0</v>
      </c>
      <c r="K357" s="60">
        <f t="shared" si="201"/>
        <v>0.90826494719999995</v>
      </c>
      <c r="L357" s="61">
        <v>2022</v>
      </c>
      <c r="M357" s="60">
        <v>0.90826494719999995</v>
      </c>
      <c r="N357" s="8" t="s">
        <v>665</v>
      </c>
      <c r="O357" s="1" t="s">
        <v>32</v>
      </c>
      <c r="P357" s="1" t="s">
        <v>32</v>
      </c>
      <c r="Q357" s="1" t="s">
        <v>32</v>
      </c>
      <c r="R357" s="72" t="s">
        <v>32</v>
      </c>
      <c r="S357" s="72" t="s">
        <v>32</v>
      </c>
      <c r="T357" s="1" t="s">
        <v>32</v>
      </c>
      <c r="U357" s="1" t="s">
        <v>32</v>
      </c>
      <c r="V357" s="1" t="s">
        <v>32</v>
      </c>
      <c r="W357" s="73" t="s">
        <v>32</v>
      </c>
      <c r="X357" s="51">
        <v>11</v>
      </c>
      <c r="Y357" s="51" t="s">
        <v>32</v>
      </c>
    </row>
    <row r="358" spans="1:25" ht="62.25" customHeight="1" x14ac:dyDescent="0.25">
      <c r="A358" s="56" t="s">
        <v>37</v>
      </c>
      <c r="B358" s="63" t="s">
        <v>653</v>
      </c>
      <c r="C358" s="58" t="s">
        <v>658</v>
      </c>
      <c r="D358" s="60">
        <f t="shared" si="198"/>
        <v>31.693843584</v>
      </c>
      <c r="E358" s="53" t="s">
        <v>32</v>
      </c>
      <c r="F358" s="60">
        <f t="shared" si="199"/>
        <v>31.693843584</v>
      </c>
      <c r="G358" s="60">
        <v>0</v>
      </c>
      <c r="H358" s="60">
        <v>0</v>
      </c>
      <c r="I358" s="60">
        <f t="shared" si="200"/>
        <v>31.693843584</v>
      </c>
      <c r="J358" s="60">
        <v>0</v>
      </c>
      <c r="K358" s="60">
        <f t="shared" si="201"/>
        <v>26.41153632</v>
      </c>
      <c r="L358" s="61">
        <v>2022</v>
      </c>
      <c r="M358" s="60">
        <v>26.41153632</v>
      </c>
      <c r="N358" s="22" t="s">
        <v>666</v>
      </c>
      <c r="O358" s="1" t="s">
        <v>32</v>
      </c>
      <c r="P358" s="1" t="s">
        <v>32</v>
      </c>
      <c r="Q358" s="1" t="s">
        <v>32</v>
      </c>
      <c r="R358" s="72" t="s">
        <v>32</v>
      </c>
      <c r="S358" s="72" t="s">
        <v>32</v>
      </c>
      <c r="T358" s="1" t="s">
        <v>32</v>
      </c>
      <c r="U358" s="1" t="s">
        <v>32</v>
      </c>
      <c r="V358" s="73">
        <v>13</v>
      </c>
      <c r="W358" s="73" t="s">
        <v>32</v>
      </c>
      <c r="X358" s="51" t="s">
        <v>32</v>
      </c>
      <c r="Y358" s="51" t="s">
        <v>32</v>
      </c>
    </row>
    <row r="359" spans="1:25" ht="62.25" customHeight="1" x14ac:dyDescent="0.25">
      <c r="A359" s="56" t="s">
        <v>37</v>
      </c>
      <c r="B359" s="63" t="s">
        <v>651</v>
      </c>
      <c r="C359" s="58" t="s">
        <v>659</v>
      </c>
      <c r="D359" s="60">
        <f t="shared" si="198"/>
        <v>3.3767247421440003</v>
      </c>
      <c r="E359" s="53" t="s">
        <v>32</v>
      </c>
      <c r="F359" s="60">
        <f t="shared" si="199"/>
        <v>3.3767247421440003</v>
      </c>
      <c r="G359" s="60">
        <v>0</v>
      </c>
      <c r="H359" s="60">
        <v>0</v>
      </c>
      <c r="I359" s="60">
        <f t="shared" si="200"/>
        <v>3.3767247421440003</v>
      </c>
      <c r="J359" s="60">
        <v>0</v>
      </c>
      <c r="K359" s="60">
        <f t="shared" si="201"/>
        <v>2.8139372851200002</v>
      </c>
      <c r="L359" s="61">
        <v>2023</v>
      </c>
      <c r="M359" s="60">
        <v>2.8139372851200002</v>
      </c>
      <c r="N359" s="8" t="s">
        <v>665</v>
      </c>
      <c r="O359" s="1" t="s">
        <v>32</v>
      </c>
      <c r="P359" s="1" t="s">
        <v>32</v>
      </c>
      <c r="Q359" s="1" t="s">
        <v>32</v>
      </c>
      <c r="R359" s="72" t="s">
        <v>32</v>
      </c>
      <c r="S359" s="72" t="s">
        <v>32</v>
      </c>
      <c r="T359" s="1" t="s">
        <v>32</v>
      </c>
      <c r="U359" s="1" t="s">
        <v>32</v>
      </c>
      <c r="V359" s="73" t="s">
        <v>32</v>
      </c>
      <c r="W359" s="73" t="s">
        <v>32</v>
      </c>
      <c r="X359" s="51">
        <v>6</v>
      </c>
      <c r="Y359" s="51" t="s">
        <v>32</v>
      </c>
    </row>
    <row r="360" spans="1:25" ht="62.25" customHeight="1" x14ac:dyDescent="0.25">
      <c r="A360" s="56" t="s">
        <v>37</v>
      </c>
      <c r="B360" s="63" t="s">
        <v>653</v>
      </c>
      <c r="C360" s="58" t="s">
        <v>660</v>
      </c>
      <c r="D360" s="60">
        <f t="shared" si="198"/>
        <v>31.792353842995198</v>
      </c>
      <c r="E360" s="53" t="s">
        <v>32</v>
      </c>
      <c r="F360" s="60">
        <f t="shared" si="199"/>
        <v>31.792353842995198</v>
      </c>
      <c r="G360" s="60">
        <v>0</v>
      </c>
      <c r="H360" s="60">
        <v>0</v>
      </c>
      <c r="I360" s="60">
        <f t="shared" si="200"/>
        <v>31.792353842995198</v>
      </c>
      <c r="J360" s="60">
        <v>0</v>
      </c>
      <c r="K360" s="60">
        <f t="shared" si="201"/>
        <v>26.493628202495998</v>
      </c>
      <c r="L360" s="61">
        <v>2023</v>
      </c>
      <c r="M360" s="60">
        <v>26.493628202495998</v>
      </c>
      <c r="N360" s="22" t="s">
        <v>666</v>
      </c>
      <c r="O360" s="1" t="s">
        <v>32</v>
      </c>
      <c r="P360" s="1" t="s">
        <v>32</v>
      </c>
      <c r="Q360" s="1" t="s">
        <v>32</v>
      </c>
      <c r="R360" s="72" t="s">
        <v>32</v>
      </c>
      <c r="S360" s="72" t="s">
        <v>32</v>
      </c>
      <c r="T360" s="1" t="s">
        <v>32</v>
      </c>
      <c r="U360" s="1" t="s">
        <v>32</v>
      </c>
      <c r="V360" s="73">
        <v>9</v>
      </c>
      <c r="W360" s="73" t="s">
        <v>32</v>
      </c>
      <c r="X360" s="51" t="s">
        <v>32</v>
      </c>
      <c r="Y360" s="51" t="s">
        <v>32</v>
      </c>
    </row>
    <row r="361" spans="1:25" ht="62.25" customHeight="1" x14ac:dyDescent="0.25">
      <c r="A361" s="56" t="s">
        <v>37</v>
      </c>
      <c r="B361" s="63" t="s">
        <v>651</v>
      </c>
      <c r="C361" s="58" t="s">
        <v>661</v>
      </c>
      <c r="D361" s="60">
        <f t="shared" si="198"/>
        <v>1.177398064447488</v>
      </c>
      <c r="E361" s="53" t="s">
        <v>32</v>
      </c>
      <c r="F361" s="60">
        <f t="shared" si="199"/>
        <v>1.177398064447488</v>
      </c>
      <c r="G361" s="60">
        <v>0</v>
      </c>
      <c r="H361" s="60">
        <v>0</v>
      </c>
      <c r="I361" s="60">
        <f t="shared" si="200"/>
        <v>1.177398064447488</v>
      </c>
      <c r="J361" s="60">
        <v>0</v>
      </c>
      <c r="K361" s="60">
        <f t="shared" si="201"/>
        <v>0.98116505370624008</v>
      </c>
      <c r="L361" s="61">
        <v>2024</v>
      </c>
      <c r="M361" s="60">
        <v>0.98116505370624008</v>
      </c>
      <c r="N361" s="8" t="s">
        <v>665</v>
      </c>
      <c r="O361" s="1" t="s">
        <v>32</v>
      </c>
      <c r="P361" s="1" t="s">
        <v>32</v>
      </c>
      <c r="Q361" s="1" t="s">
        <v>32</v>
      </c>
      <c r="R361" s="72" t="s">
        <v>32</v>
      </c>
      <c r="S361" s="72" t="s">
        <v>32</v>
      </c>
      <c r="T361" s="1" t="s">
        <v>32</v>
      </c>
      <c r="U361" s="1" t="s">
        <v>32</v>
      </c>
      <c r="V361" s="73" t="s">
        <v>32</v>
      </c>
      <c r="W361" s="73" t="s">
        <v>32</v>
      </c>
      <c r="X361" s="51">
        <v>10</v>
      </c>
      <c r="Y361" s="51" t="s">
        <v>32</v>
      </c>
    </row>
    <row r="362" spans="1:25" ht="62.25" customHeight="1" x14ac:dyDescent="0.25">
      <c r="A362" s="56" t="s">
        <v>37</v>
      </c>
      <c r="B362" s="63" t="s">
        <v>653</v>
      </c>
      <c r="C362" s="58" t="s">
        <v>662</v>
      </c>
      <c r="D362" s="60">
        <f t="shared" si="198"/>
        <v>39.993647619833858</v>
      </c>
      <c r="E362" s="53" t="s">
        <v>32</v>
      </c>
      <c r="F362" s="60">
        <f t="shared" si="199"/>
        <v>39.993647619833858</v>
      </c>
      <c r="G362" s="60">
        <v>0</v>
      </c>
      <c r="H362" s="60">
        <v>0</v>
      </c>
      <c r="I362" s="60">
        <f t="shared" si="200"/>
        <v>39.993647619833858</v>
      </c>
      <c r="J362" s="60">
        <v>0</v>
      </c>
      <c r="K362" s="60">
        <f t="shared" si="201"/>
        <v>33.328039683194881</v>
      </c>
      <c r="L362" s="61">
        <v>2024</v>
      </c>
      <c r="M362" s="60">
        <v>33.328039683194881</v>
      </c>
      <c r="N362" s="22" t="s">
        <v>666</v>
      </c>
      <c r="O362" s="1" t="s">
        <v>32</v>
      </c>
      <c r="P362" s="1" t="s">
        <v>32</v>
      </c>
      <c r="Q362" s="1" t="s">
        <v>32</v>
      </c>
      <c r="R362" s="72" t="s">
        <v>32</v>
      </c>
      <c r="S362" s="72" t="s">
        <v>32</v>
      </c>
      <c r="T362" s="1" t="s">
        <v>32</v>
      </c>
      <c r="U362" s="1" t="s">
        <v>32</v>
      </c>
      <c r="V362" s="73">
        <v>13</v>
      </c>
      <c r="W362" s="73" t="s">
        <v>32</v>
      </c>
      <c r="X362" s="51" t="s">
        <v>32</v>
      </c>
      <c r="Y362" s="51" t="s">
        <v>32</v>
      </c>
    </row>
  </sheetData>
  <autoFilter ref="A19:W362"/>
  <mergeCells count="24">
    <mergeCell ref="V17:W17"/>
    <mergeCell ref="X17:Y17"/>
    <mergeCell ref="A11:W11"/>
    <mergeCell ref="W5:Y5"/>
    <mergeCell ref="W6:Y6"/>
    <mergeCell ref="W7:Y7"/>
    <mergeCell ref="A8:W8"/>
    <mergeCell ref="A10:W10"/>
    <mergeCell ref="A13:W13"/>
    <mergeCell ref="A15:V15"/>
    <mergeCell ref="A16:A18"/>
    <mergeCell ref="B16:B18"/>
    <mergeCell ref="C16:C18"/>
    <mergeCell ref="D16:D18"/>
    <mergeCell ref="O16:O18"/>
    <mergeCell ref="P16:Y16"/>
    <mergeCell ref="R17:S17"/>
    <mergeCell ref="T17:U17"/>
    <mergeCell ref="P17:Q17"/>
    <mergeCell ref="E16:E18"/>
    <mergeCell ref="F16:J17"/>
    <mergeCell ref="K16:K18"/>
    <mergeCell ref="L16:M17"/>
    <mergeCell ref="N16:N18"/>
  </mergeCells>
  <conditionalFormatting sqref="A5">
    <cfRule type="notContainsBlanks" dxfId="0" priority="1">
      <formula>LEN(TRIM(A5))&gt;0</formula>
    </cfRule>
  </conditionalFormatting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f14 </vt:lpstr>
      <vt:lpstr>'f14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2019-02-13T15:18:41Z</cp:lastPrinted>
  <dcterms:created xsi:type="dcterms:W3CDTF">2017-02-18T12:00:00Z</dcterms:created>
  <dcterms:modified xsi:type="dcterms:W3CDTF">2019-02-20T06:25:20Z</dcterms:modified>
</cp:coreProperties>
</file>